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C2019\ownCloud - erika.oyervides@ieccloud.iec-sis.org.mx\2025\IPO\Abril\"/>
    </mc:Choice>
  </mc:AlternateContent>
  <xr:revisionPtr revIDLastSave="0" documentId="8_{BCDEA36B-BFB9-4BB0-BFA9-CD99CBE0BA1B}" xr6:coauthVersionLast="47" xr6:coauthVersionMax="47" xr10:uidLastSave="{00000000-0000-0000-0000-000000000000}"/>
  <bookViews>
    <workbookView xWindow="-120" yWindow="-120" windowWidth="20730" windowHeight="11040" tabRatio="868" xr2:uid="{00000000-000D-0000-FFFF-FFFF00000000}"/>
  </bookViews>
  <sheets>
    <sheet name="Remuneración 2025" sheetId="47" r:id="rId1"/>
    <sheet name="Remuneración Eventual 2025" sheetId="50" r:id="rId2"/>
    <sheet name="Remuneración CDJE 2025" sheetId="55" r:id="rId3"/>
    <sheet name="2024" sheetId="52" r:id="rId4"/>
  </sheets>
  <definedNames>
    <definedName name="_xlnm._FilterDatabase" localSheetId="0" hidden="1">'Remuneración 2025'!$A$8:$T$30</definedName>
  </definedName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55" l="1"/>
  <c r="G19" i="55"/>
  <c r="E19" i="55"/>
  <c r="G18" i="55"/>
  <c r="E18" i="55"/>
  <c r="G17" i="55"/>
  <c r="E17" i="55"/>
  <c r="G16" i="55"/>
  <c r="E16" i="55"/>
  <c r="G15" i="55"/>
  <c r="E15" i="55"/>
  <c r="G14" i="55"/>
  <c r="E14" i="55"/>
  <c r="G13" i="55"/>
  <c r="E13" i="55"/>
  <c r="G12" i="55"/>
  <c r="E12" i="55"/>
  <c r="G11" i="55"/>
  <c r="E11" i="55"/>
  <c r="G10" i="55"/>
  <c r="E10" i="55"/>
  <c r="G9" i="55"/>
  <c r="E9" i="55"/>
  <c r="G8" i="55"/>
  <c r="E8" i="55"/>
  <c r="G28" i="47" l="1"/>
  <c r="R9" i="47"/>
  <c r="G9" i="47"/>
  <c r="S9" i="47" s="1"/>
  <c r="H36" i="50" l="1"/>
  <c r="U31" i="47"/>
  <c r="T31" i="47"/>
  <c r="G18" i="47" l="1"/>
  <c r="S18" i="47" s="1"/>
  <c r="R30" i="47" l="1"/>
  <c r="R29" i="47"/>
  <c r="R28" i="47"/>
  <c r="R27" i="47"/>
  <c r="R26" i="47"/>
  <c r="R25" i="47"/>
  <c r="R24" i="47"/>
  <c r="R23" i="47"/>
  <c r="R22" i="47"/>
  <c r="R21" i="47"/>
  <c r="R20" i="47"/>
  <c r="R19" i="47"/>
  <c r="R18" i="47"/>
  <c r="R17" i="47"/>
  <c r="R16" i="47"/>
  <c r="R15" i="47"/>
  <c r="R14" i="47"/>
  <c r="R13" i="47"/>
  <c r="R12" i="47"/>
  <c r="R11" i="47"/>
  <c r="R10" i="47"/>
  <c r="T32" i="52"/>
  <c r="R31" i="52"/>
  <c r="G31" i="52"/>
  <c r="S31" i="52" s="1"/>
  <c r="R30" i="52"/>
  <c r="G30" i="52"/>
  <c r="S30" i="52" s="1"/>
  <c r="R29" i="52"/>
  <c r="G29" i="52"/>
  <c r="S29" i="52" s="1"/>
  <c r="R28" i="52"/>
  <c r="G28" i="52"/>
  <c r="S28" i="52" s="1"/>
  <c r="R27" i="52"/>
  <c r="G27" i="52"/>
  <c r="S27" i="52" s="1"/>
  <c r="R26" i="52"/>
  <c r="G26" i="52"/>
  <c r="S26" i="52" s="1"/>
  <c r="R25" i="52"/>
  <c r="G25" i="52"/>
  <c r="S25" i="52" s="1"/>
  <c r="R24" i="52"/>
  <c r="G24" i="52"/>
  <c r="S24" i="52" s="1"/>
  <c r="R23" i="52"/>
  <c r="G23" i="52"/>
  <c r="S23" i="52" s="1"/>
  <c r="R22" i="52"/>
  <c r="G22" i="52"/>
  <c r="S22" i="52" s="1"/>
  <c r="R21" i="52"/>
  <c r="G21" i="52"/>
  <c r="S21" i="52" s="1"/>
  <c r="R20" i="52"/>
  <c r="G20" i="52"/>
  <c r="S20" i="52" s="1"/>
  <c r="R19" i="52"/>
  <c r="G19" i="52"/>
  <c r="S19" i="52" s="1"/>
  <c r="R18" i="52"/>
  <c r="G18" i="52"/>
  <c r="S18" i="52" s="1"/>
  <c r="R17" i="52"/>
  <c r="G17" i="52"/>
  <c r="S17" i="52" s="1"/>
  <c r="R16" i="52"/>
  <c r="G16" i="52"/>
  <c r="S16" i="52" s="1"/>
  <c r="R15" i="52"/>
  <c r="G15" i="52"/>
  <c r="S15" i="52" s="1"/>
  <c r="R14" i="52"/>
  <c r="G14" i="52"/>
  <c r="S14" i="52" s="1"/>
  <c r="R13" i="52"/>
  <c r="G13" i="52"/>
  <c r="S13" i="52" s="1"/>
  <c r="R12" i="52"/>
  <c r="G12" i="52"/>
  <c r="S12" i="52" s="1"/>
  <c r="R11" i="52"/>
  <c r="G11" i="52"/>
  <c r="S11" i="52" s="1"/>
  <c r="R10" i="52"/>
  <c r="G10" i="52"/>
  <c r="S10" i="52" s="1"/>
  <c r="R9" i="52"/>
  <c r="G9" i="52"/>
  <c r="S9" i="52" s="1"/>
  <c r="G35" i="50" l="1"/>
  <c r="E35" i="50"/>
  <c r="G34" i="50"/>
  <c r="E34" i="50"/>
  <c r="G33" i="50"/>
  <c r="E33" i="50"/>
  <c r="G32" i="50"/>
  <c r="E32" i="50"/>
  <c r="G31" i="50"/>
  <c r="E31" i="50"/>
  <c r="G30" i="50"/>
  <c r="E30" i="50"/>
  <c r="G29" i="50"/>
  <c r="E29" i="50"/>
  <c r="G28" i="50"/>
  <c r="E28" i="50"/>
  <c r="G27" i="50"/>
  <c r="E27" i="50"/>
  <c r="G26" i="50"/>
  <c r="E26" i="50"/>
  <c r="G25" i="50"/>
  <c r="E25" i="50"/>
  <c r="G24" i="50"/>
  <c r="E24" i="50"/>
  <c r="G23" i="50"/>
  <c r="E23" i="50"/>
  <c r="G22" i="50"/>
  <c r="E22" i="50"/>
  <c r="G21" i="50"/>
  <c r="E21" i="50"/>
  <c r="G20" i="50"/>
  <c r="E20" i="50"/>
  <c r="G19" i="50"/>
  <c r="E19" i="50"/>
  <c r="G18" i="50"/>
  <c r="E18" i="50"/>
  <c r="G17" i="50"/>
  <c r="E17" i="50"/>
  <c r="G16" i="50"/>
  <c r="E16" i="50"/>
  <c r="G15" i="50"/>
  <c r="E15" i="50"/>
  <c r="G14" i="50"/>
  <c r="E14" i="50"/>
  <c r="G13" i="50"/>
  <c r="E13" i="50"/>
  <c r="G12" i="50"/>
  <c r="E12" i="50"/>
  <c r="G11" i="50"/>
  <c r="E11" i="50"/>
  <c r="G10" i="50"/>
  <c r="E10" i="50"/>
  <c r="G9" i="50"/>
  <c r="E9" i="50"/>
  <c r="G8" i="50"/>
  <c r="E8" i="50"/>
  <c r="G30" i="47"/>
  <c r="S30" i="47" s="1"/>
  <c r="G29" i="47"/>
  <c r="S29" i="47" s="1"/>
  <c r="Q28" i="47"/>
  <c r="S28" i="47"/>
  <c r="Q27" i="47"/>
  <c r="G27" i="47"/>
  <c r="S27" i="47" s="1"/>
  <c r="Q26" i="47"/>
  <c r="G26" i="47"/>
  <c r="S26" i="47" s="1"/>
  <c r="Q25" i="47"/>
  <c r="G25" i="47"/>
  <c r="S25" i="47" s="1"/>
  <c r="Q24" i="47"/>
  <c r="G24" i="47"/>
  <c r="S24" i="47" s="1"/>
  <c r="Q23" i="47"/>
  <c r="G23" i="47"/>
  <c r="S23" i="47" s="1"/>
  <c r="Q22" i="47"/>
  <c r="G22" i="47"/>
  <c r="S22" i="47" s="1"/>
  <c r="Q21" i="47"/>
  <c r="G21" i="47"/>
  <c r="S21" i="47" s="1"/>
  <c r="Q20" i="47"/>
  <c r="G20" i="47"/>
  <c r="S20" i="47" s="1"/>
  <c r="Q19" i="47"/>
  <c r="G19" i="47"/>
  <c r="S19" i="47" s="1"/>
  <c r="Q18" i="47"/>
  <c r="Q17" i="47"/>
  <c r="G17" i="47"/>
  <c r="S17" i="47" s="1"/>
  <c r="Q16" i="47"/>
  <c r="G16" i="47"/>
  <c r="S16" i="47" s="1"/>
  <c r="Q15" i="47"/>
  <c r="G15" i="47"/>
  <c r="S15" i="47" s="1"/>
  <c r="Q14" i="47"/>
  <c r="G14" i="47"/>
  <c r="S14" i="47" s="1"/>
  <c r="Q13" i="47"/>
  <c r="G13" i="47"/>
  <c r="S13" i="47" s="1"/>
  <c r="Q12" i="47"/>
  <c r="G12" i="47"/>
  <c r="S12" i="47" s="1"/>
  <c r="Q11" i="47"/>
  <c r="G11" i="47"/>
  <c r="S11" i="47" s="1"/>
  <c r="Q10" i="47"/>
  <c r="G10" i="47"/>
  <c r="S10" i="47" s="1"/>
  <c r="Q9" i="47"/>
</calcChain>
</file>

<file path=xl/sharedStrings.xml><?xml version="1.0" encoding="utf-8"?>
<sst xmlns="http://schemas.openxmlformats.org/spreadsheetml/2006/main" count="362" uniqueCount="138">
  <si>
    <t>AGUINALDO</t>
  </si>
  <si>
    <t>CE</t>
  </si>
  <si>
    <t>CG</t>
  </si>
  <si>
    <t>EE-E</t>
  </si>
  <si>
    <t>DE</t>
  </si>
  <si>
    <t>EE-A</t>
  </si>
  <si>
    <t>DE-C</t>
  </si>
  <si>
    <t>EE-B</t>
  </si>
  <si>
    <t>SPEN-EE-C</t>
  </si>
  <si>
    <t>SPEN-EE-D</t>
  </si>
  <si>
    <t>DE-A</t>
  </si>
  <si>
    <t>ISR
MENSUAL</t>
  </si>
  <si>
    <t>SUELDO NETO MENSUAL</t>
  </si>
  <si>
    <t>DE-B</t>
  </si>
  <si>
    <t>EE -C</t>
  </si>
  <si>
    <t>EE -D</t>
  </si>
  <si>
    <t>TE -A</t>
  </si>
  <si>
    <t>TE -B</t>
  </si>
  <si>
    <t>TE -C</t>
  </si>
  <si>
    <t>TE -D</t>
  </si>
  <si>
    <t>TE -E</t>
  </si>
  <si>
    <t>AUX -A</t>
  </si>
  <si>
    <t>AUX -B</t>
  </si>
  <si>
    <t>AUX -B1</t>
  </si>
  <si>
    <t>AUX -C</t>
  </si>
  <si>
    <t>SDI</t>
  </si>
  <si>
    <t>SUELDO BRUTO MENSUAL</t>
  </si>
  <si>
    <t>IMSS
OBRERO
MENSUAL
(31 días)</t>
  </si>
  <si>
    <t>RCV
OBRERO
MENSUAL
(31 días)</t>
  </si>
  <si>
    <t>TOTAL
IMSS Y RCV
OBRERO
(31 días)</t>
  </si>
  <si>
    <t>PRIMA
VACACIONAL</t>
  </si>
  <si>
    <t>AYUDA PARA 
DESPENSA</t>
  </si>
  <si>
    <t>AYUDA ESCOLAR 
(HIJOS EN EDAD
DE 3 A 15 AÑOS)</t>
  </si>
  <si>
    <t>INFONAVIT
5%
BIMESTRAL
PATRONAL</t>
  </si>
  <si>
    <t>INFONAVIT
5%
MENSUAL
(31 días)</t>
  </si>
  <si>
    <t>RCV
MENSUAL
PATRONAL
(31 días)</t>
  </si>
  <si>
    <t>IMSS
MENSUAL
PATRONAL
(31 días)</t>
  </si>
  <si>
    <t>IMSS Y RCV MENSUAL PATRONAL
(31 días)</t>
  </si>
  <si>
    <t>ISN
2%</t>
  </si>
  <si>
    <t>25% DE 20 DÍAS DE SUELDO BRUTO</t>
  </si>
  <si>
    <t>40 DIAS DE SUELDO BRUTO MENSUAL</t>
  </si>
  <si>
    <t>3.5 UMA MENSUALMENTE</t>
  </si>
  <si>
    <t>4 UMA 1 VEZ AL AÑO</t>
  </si>
  <si>
    <t>CATEGORÍA</t>
  </si>
  <si>
    <t>No.</t>
  </si>
  <si>
    <t>SEE</t>
  </si>
  <si>
    <t>DESCRIPCIÓN</t>
  </si>
  <si>
    <t>SALARIO DIARIO</t>
  </si>
  <si>
    <t>NE-AUX-000</t>
  </si>
  <si>
    <t>AUXILIAR DE ÁREA-000</t>
  </si>
  <si>
    <t>NE-AUX-00</t>
  </si>
  <si>
    <t>AUXILIAR DE ÁREA-00</t>
  </si>
  <si>
    <t>NE-AUX-1</t>
  </si>
  <si>
    <t>AUXILIAR DE ÁREA- 1</t>
  </si>
  <si>
    <t>NE-AUX-2</t>
  </si>
  <si>
    <t>AUXILIAR DE ÁREA -2</t>
  </si>
  <si>
    <t>NE-AUX-A</t>
  </si>
  <si>
    <t>AUXILIAR DE AREA- A</t>
  </si>
  <si>
    <t>NE-AUX-A1</t>
  </si>
  <si>
    <t>AUXILIAR DE AREA- A1</t>
  </si>
  <si>
    <t>NE-AUX-B</t>
  </si>
  <si>
    <t>AUXILIAR DE AREA- B</t>
  </si>
  <si>
    <t>NE-AUX-B1</t>
  </si>
  <si>
    <t>AUXILIAR DE AREA- B1</t>
  </si>
  <si>
    <t>NE-AUX-B2</t>
  </si>
  <si>
    <t>AUXILIAR DE AREA- B2</t>
  </si>
  <si>
    <t>NE-AUX-C</t>
  </si>
  <si>
    <t>AUXILIAR DE AREA- C</t>
  </si>
  <si>
    <t>NE-AUX-C0</t>
  </si>
  <si>
    <t>AUXILIAR DE AREA- C0</t>
  </si>
  <si>
    <t>NE-AUX-C1</t>
  </si>
  <si>
    <t>AUXILIAR DE AREA- C1</t>
  </si>
  <si>
    <t>NE-AUX-D</t>
  </si>
  <si>
    <t>AUXILIAR DE AREA- D</t>
  </si>
  <si>
    <t>NE-AUX-E</t>
  </si>
  <si>
    <t>AUXILIAR DE AREA- E</t>
  </si>
  <si>
    <t>NE-AUX-F</t>
  </si>
  <si>
    <t>AUXILIAR DE AREA- F</t>
  </si>
  <si>
    <t>NE-AUX-F1</t>
  </si>
  <si>
    <t>AUXILIAR DE AREA-F1</t>
  </si>
  <si>
    <t>NE-AUX-G</t>
  </si>
  <si>
    <t>AUXILIAR DE AREA- G</t>
  </si>
  <si>
    <t>NE-AUX-G1</t>
  </si>
  <si>
    <t>AUXILIAR DE AREA- G1</t>
  </si>
  <si>
    <t>NE-AUX-H</t>
  </si>
  <si>
    <t>AUXILIAR DE AREA- H</t>
  </si>
  <si>
    <t>NE-AUX-I</t>
  </si>
  <si>
    <t>AUXILIAR DE AREA- I</t>
  </si>
  <si>
    <t>NE-AUX-J</t>
  </si>
  <si>
    <t>AUXILIAR DE AREA- J</t>
  </si>
  <si>
    <t>NE-AUX-K</t>
  </si>
  <si>
    <t>AUXILIAR DE AREA- K</t>
  </si>
  <si>
    <t>NE-AUX-K1</t>
  </si>
  <si>
    <t>AUXILIAR DE AREA- K1</t>
  </si>
  <si>
    <t>NE-AUX-K2</t>
  </si>
  <si>
    <t>AUXILIAR DE AREA- K2</t>
  </si>
  <si>
    <t>NE-AUX-L</t>
  </si>
  <si>
    <t>AUXILIAR DE AREA- L</t>
  </si>
  <si>
    <t>NE-AUX-M</t>
  </si>
  <si>
    <t>AUXILIAR DE AREA- M</t>
  </si>
  <si>
    <t>NE-AUX-N</t>
  </si>
  <si>
    <t>AUXILIAR DE AREA- N</t>
  </si>
  <si>
    <t>NEAUX-N1</t>
  </si>
  <si>
    <t>AUXILIAR DE AREA- N1</t>
  </si>
  <si>
    <t>PLAZAS
POR
CATEG.  2023</t>
  </si>
  <si>
    <t>25% DE TOTAL DÍAS DE SUELDO BRUTO AL QUE SE TENGA DERECHO</t>
  </si>
  <si>
    <t>EE-C</t>
  </si>
  <si>
    <t>EE-D</t>
  </si>
  <si>
    <t>TE-A</t>
  </si>
  <si>
    <t>TE-B</t>
  </si>
  <si>
    <t>TE-C</t>
  </si>
  <si>
    <t>TE-D</t>
  </si>
  <si>
    <t>TE-E</t>
  </si>
  <si>
    <t>AUX-A</t>
  </si>
  <si>
    <t>AUX-B</t>
  </si>
  <si>
    <t>AUX-B1</t>
  </si>
  <si>
    <t>PLAZAS DE BASE POR
CATEG.  2025</t>
  </si>
  <si>
    <t>PLAZAS
EV. CON PRESTACIONES
CATEG.  2025</t>
  </si>
  <si>
    <t>PLAZAS POR
CATEG.  2025</t>
  </si>
  <si>
    <t>4 UMA MENSUALMENTE</t>
  </si>
  <si>
    <t>8 UMA 1 VEZ AL AÑO</t>
  </si>
  <si>
    <t>ISN
3%</t>
  </si>
  <si>
    <t>CDJ-A-P</t>
  </si>
  <si>
    <t>PRESIDENTE/A</t>
  </si>
  <si>
    <t>CDJ-B-P</t>
  </si>
  <si>
    <t>CDJ-C-P</t>
  </si>
  <si>
    <t>CDJ-A-S</t>
  </si>
  <si>
    <t>SECRETARIO/A</t>
  </si>
  <si>
    <t>CDJ-B-S</t>
  </si>
  <si>
    <t>CDJ-C-S</t>
  </si>
  <si>
    <t>CDJ-A-CE</t>
  </si>
  <si>
    <t>CONSEJERO/A</t>
  </si>
  <si>
    <t>CDJ-B-CE</t>
  </si>
  <si>
    <t>CDJ-C-CE</t>
  </si>
  <si>
    <t>CDJ-A-ADMON</t>
  </si>
  <si>
    <t>ADMINISTRATIVO</t>
  </si>
  <si>
    <t>CDJ-B-ADMON</t>
  </si>
  <si>
    <t>CDJ-C-ADMON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</si>
</sst>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8E5E97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9966FF"/>
      </left>
      <right style="thin">
        <color rgb="FF9966FF"/>
      </right>
      <top style="thin">
        <color rgb="FF9966FF"/>
      </top>
      <bottom style="thin">
        <color rgb="FF9966FF"/>
      </bottom>
      <diagonal/>
    </border>
    <border>
      <left style="thin">
        <color rgb="FF9966FF"/>
      </left>
      <right/>
      <top style="thin">
        <color rgb="FF9966FF"/>
      </top>
      <bottom style="thin">
        <color rgb="FF9966FF"/>
      </bottom>
      <diagonal/>
    </border>
  </borders>
  <cellStyleXfs count="7">
    <xf numFmtId="0" fontId="0" fillId="0" borderId="0"/>
    <xf numFmtId="0" fontId="1" fillId="0" borderId="0"/>
    <xf numFmtId="0" fontId="3" fillId="0" borderId="0" applyFont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44" fontId="6" fillId="3" borderId="2" xfId="5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0" fillId="0" borderId="2" xfId="5" applyNumberFormat="1" applyFont="1" applyBorder="1"/>
    <xf numFmtId="4" fontId="0" fillId="0" borderId="2" xfId="5" applyNumberFormat="1" applyFont="1" applyBorder="1" applyAlignment="1">
      <alignment horizontal="center"/>
    </xf>
    <xf numFmtId="4" fontId="0" fillId="0" borderId="2" xfId="5" applyNumberFormat="1" applyFont="1" applyFill="1" applyBorder="1" applyAlignment="1">
      <alignment horizontal="center"/>
    </xf>
    <xf numFmtId="4" fontId="0" fillId="0" borderId="2" xfId="0" applyNumberFormat="1" applyBorder="1"/>
    <xf numFmtId="4" fontId="0" fillId="0" borderId="2" xfId="5" applyNumberFormat="1" applyFont="1" applyFill="1" applyBorder="1"/>
    <xf numFmtId="0" fontId="4" fillId="0" borderId="0" xfId="0" applyFont="1" applyAlignment="1">
      <alignment horizontal="center" vertical="center" wrapText="1"/>
    </xf>
    <xf numFmtId="44" fontId="6" fillId="3" borderId="3" xfId="5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3" fontId="0" fillId="0" borderId="2" xfId="5" applyNumberFormat="1" applyFont="1" applyFill="1" applyBorder="1" applyAlignment="1">
      <alignment horizontal="center"/>
    </xf>
    <xf numFmtId="4" fontId="2" fillId="0" borderId="2" xfId="5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3" fontId="0" fillId="0" borderId="0" xfId="0" applyNumberFormat="1" applyAlignment="1">
      <alignment horizontal="center" wrapText="1"/>
    </xf>
    <xf numFmtId="0" fontId="0" fillId="0" borderId="2" xfId="0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1" fillId="0" borderId="2" xfId="5" applyNumberFormat="1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vertical="center" wrapText="1"/>
    </xf>
  </cellXfs>
  <cellStyles count="7">
    <cellStyle name="Millares 7" xfId="3" xr:uid="{00000000-0005-0000-0000-000005000000}"/>
    <cellStyle name="Moneda" xfId="5" builtinId="4"/>
    <cellStyle name="Normal" xfId="0" builtinId="0"/>
    <cellStyle name="Normal 2 2" xfId="6" xr:uid="{5CBC3A20-D195-46AD-86C7-893CA04567FB}"/>
    <cellStyle name="Normal 3" xfId="2" xr:uid="{00000000-0005-0000-0000-000007000000}"/>
    <cellStyle name="Normal 8" xfId="1" xr:uid="{00000000-0005-0000-0000-000008000000}"/>
    <cellStyle name="Notas 2" xfId="4" xr:uid="{00000000-0005-0000-0000-000009000000}"/>
  </cellStyles>
  <dxfs count="0"/>
  <tableStyles count="0" defaultTableStyle="TableStyleMedium2" defaultPivotStyle="PivotStyleLight16"/>
  <colors>
    <mruColors>
      <color rgb="FFFF9933"/>
      <color rgb="FF9966FF"/>
      <color rgb="FFCC99FF"/>
      <color rgb="FF800080"/>
      <color rgb="FFFFFF66"/>
      <color rgb="FF00FFFF"/>
      <color rgb="FFFF6600"/>
      <color rgb="FFFF99CC"/>
      <color rgb="FFFFFF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9523</xdr:colOff>
      <xdr:row>0</xdr:row>
      <xdr:rowOff>9525</xdr:rowOff>
    </xdr:from>
    <xdr:to>
      <xdr:col>21</xdr:col>
      <xdr:colOff>0</xdr:colOff>
      <xdr:row>7</xdr:row>
      <xdr:rowOff>40217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3807DB-6AB5-437B-9A4E-9EF59179C6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750"/>
        <a:stretch/>
      </xdr:blipFill>
      <xdr:spPr>
        <a:xfrm>
          <a:off x="9523" y="9525"/>
          <a:ext cx="20871394" cy="1438275"/>
        </a:xfrm>
        <a:prstGeom prst="rect">
          <a:avLst/>
        </a:prstGeom>
      </xdr:spPr>
    </xdr:pic>
    <xdr:clientData/>
  </xdr:twoCellAnchor>
  <xdr:twoCellAnchor>
    <xdr:from>
      <xdr:col>8</xdr:col>
      <xdr:colOff>1671053</xdr:colOff>
      <xdr:row>2</xdr:row>
      <xdr:rowOff>66844</xdr:rowOff>
    </xdr:from>
    <xdr:to>
      <xdr:col>11</xdr:col>
      <xdr:colOff>0</xdr:colOff>
      <xdr:row>4</xdr:row>
      <xdr:rowOff>150396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A4A349F-433C-4059-8AEA-2B7EAE004861}"/>
            </a:ext>
          </a:extLst>
        </xdr:cNvPr>
        <xdr:cNvSpPr txBox="1"/>
      </xdr:nvSpPr>
      <xdr:spPr>
        <a:xfrm>
          <a:off x="8031480" y="463084"/>
          <a:ext cx="0" cy="4797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>
              <a:solidFill>
                <a:schemeClr val="bg1"/>
              </a:solidFill>
            </a:rPr>
            <a:t>     </a:t>
          </a:r>
          <a:r>
            <a:rPr lang="es-MX" sz="2000" b="1">
              <a:solidFill>
                <a:schemeClr val="bg1"/>
              </a:solidFill>
            </a:rPr>
            <a:t>Tabulador de Sueldos</a:t>
          </a:r>
          <a:r>
            <a:rPr lang="es-MX" sz="2000" b="1" baseline="0">
              <a:solidFill>
                <a:schemeClr val="bg1"/>
              </a:solidFill>
            </a:rPr>
            <a:t> 2025</a:t>
          </a:r>
          <a:endParaRPr lang="es-MX" sz="2000" b="1">
            <a:solidFill>
              <a:schemeClr val="bg1"/>
            </a:solidFill>
          </a:endParaRPr>
        </a:p>
      </xdr:txBody>
    </xdr:sp>
    <xdr:clientData/>
  </xdr:twoCellAnchor>
  <xdr:twoCellAnchor>
    <xdr:from>
      <xdr:col>14</xdr:col>
      <xdr:colOff>484187</xdr:colOff>
      <xdr:row>0</xdr:row>
      <xdr:rowOff>150813</xdr:rowOff>
    </xdr:from>
    <xdr:to>
      <xdr:col>20</xdr:col>
      <xdr:colOff>1621632</xdr:colOff>
      <xdr:row>7</xdr:row>
      <xdr:rowOff>2382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2EAB00D-07BF-4173-82A7-13812A928684}"/>
            </a:ext>
          </a:extLst>
        </xdr:cNvPr>
        <xdr:cNvSpPr txBox="1"/>
      </xdr:nvSpPr>
      <xdr:spPr>
        <a:xfrm>
          <a:off x="16470312" y="150813"/>
          <a:ext cx="6265070" cy="12961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chemeClr val="bg1"/>
              </a:solidFill>
            </a:rPr>
            <a:t>Fecha</a:t>
          </a:r>
          <a:r>
            <a:rPr lang="es-MX" sz="1400" b="1" baseline="0">
              <a:solidFill>
                <a:schemeClr val="bg1"/>
              </a:solidFill>
            </a:rPr>
            <a:t> de actualización: 30 de abril del 2025 </a:t>
          </a:r>
          <a:br>
            <a:rPr lang="es-MX" sz="1400" b="1" baseline="0">
              <a:solidFill>
                <a:schemeClr val="bg1"/>
              </a:solidFill>
            </a:rPr>
          </a:br>
          <a:r>
            <a:rPr lang="es-MX" sz="1400" b="1" baseline="0">
              <a:solidFill>
                <a:schemeClr val="bg1"/>
              </a:solidFill>
            </a:rPr>
            <a:t>Periodo que se informa: 01 al 30 de abril de 2025</a:t>
          </a:r>
        </a:p>
        <a:p>
          <a:pPr algn="ctr"/>
          <a:r>
            <a:rPr lang="es-MX" sz="1400" b="1" baseline="0">
              <a:solidFill>
                <a:schemeClr val="bg1"/>
              </a:solidFill>
            </a:rPr>
            <a:t> Responsable de generar la información: </a:t>
          </a:r>
        </a:p>
        <a:p>
          <a:pPr algn="ctr"/>
          <a:r>
            <a:rPr lang="es-MX" sz="14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C.P. Aída Leticia De la Garza Muñoz,</a:t>
          </a:r>
          <a:endParaRPr lang="es-MX" sz="1400">
            <a:solidFill>
              <a:schemeClr val="bg1"/>
            </a:solidFill>
            <a:effectLst/>
          </a:endParaRPr>
        </a:p>
        <a:p>
          <a:pPr algn="ctr"/>
          <a:r>
            <a:rPr lang="es-MX" sz="14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Dirección Ejecutiva de Administración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14654</xdr:rowOff>
    </xdr:from>
    <xdr:to>
      <xdr:col>8</xdr:col>
      <xdr:colOff>9524</xdr:colOff>
      <xdr:row>5</xdr:row>
      <xdr:rowOff>189809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92159D-7FF2-468E-BED8-BE9AFFBF6F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2483" b="19750"/>
        <a:stretch/>
      </xdr:blipFill>
      <xdr:spPr>
        <a:xfrm>
          <a:off x="0" y="14654"/>
          <a:ext cx="9267824" cy="1127655"/>
        </a:xfrm>
        <a:prstGeom prst="rect">
          <a:avLst/>
        </a:prstGeom>
      </xdr:spPr>
    </xdr:pic>
    <xdr:clientData/>
  </xdr:twoCellAnchor>
  <xdr:twoCellAnchor>
    <xdr:from>
      <xdr:col>5</xdr:col>
      <xdr:colOff>28575</xdr:colOff>
      <xdr:row>0</xdr:row>
      <xdr:rowOff>51289</xdr:rowOff>
    </xdr:from>
    <xdr:to>
      <xdr:col>8</xdr:col>
      <xdr:colOff>1</xdr:colOff>
      <xdr:row>6</xdr:row>
      <xdr:rowOff>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A63DBDB-8D71-480F-B069-23360DDF8CD7}"/>
            </a:ext>
          </a:extLst>
        </xdr:cNvPr>
        <xdr:cNvSpPr txBox="1"/>
      </xdr:nvSpPr>
      <xdr:spPr>
        <a:xfrm>
          <a:off x="4572000" y="51289"/>
          <a:ext cx="2428876" cy="1091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</a:t>
          </a:r>
          <a:r>
            <a:rPr lang="es-MX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de actualización: 30 de abril del 2025 </a:t>
          </a:r>
          <a:br>
            <a:rPr lang="es-MX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</a:br>
          <a:r>
            <a:rPr lang="es-MX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Periodo que se informa: 01 al 30 de abril de 2025</a:t>
          </a:r>
          <a:endParaRPr lang="es-MX" sz="1000">
            <a:solidFill>
              <a:schemeClr val="bg1"/>
            </a:solidFill>
            <a:effectLst/>
          </a:endParaRPr>
        </a:p>
        <a:p>
          <a:pPr algn="ctr"/>
          <a:r>
            <a:rPr lang="es-MX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Responsable de generar la información: </a:t>
          </a:r>
          <a:endParaRPr lang="es-MX" sz="1000">
            <a:solidFill>
              <a:schemeClr val="bg1"/>
            </a:solidFill>
            <a:effectLst/>
          </a:endParaRPr>
        </a:p>
        <a:p>
          <a:pPr algn="ctr"/>
          <a:r>
            <a:rPr lang="es-MX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C.P. Aída Leticia De la Garza Muñoz,</a:t>
          </a:r>
          <a:endParaRPr lang="es-MX" sz="1000">
            <a:solidFill>
              <a:schemeClr val="bg1"/>
            </a:solidFill>
            <a:effectLst/>
          </a:endParaRPr>
        </a:p>
        <a:p>
          <a:pPr algn="ctr"/>
          <a:r>
            <a:rPr lang="es-MX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Dirección Ejecutiva de Administración</a:t>
          </a:r>
          <a:endParaRPr lang="es-MX" sz="1000">
            <a:solidFill>
              <a:schemeClr val="bg1"/>
            </a:solidFill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8</xdr:col>
      <xdr:colOff>0</xdr:colOff>
      <xdr:row>6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AD6BF8-CD6E-4E56-B6E9-D253DDFC89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5989" b="19750"/>
        <a:stretch/>
      </xdr:blipFill>
      <xdr:spPr>
        <a:xfrm>
          <a:off x="0" y="15240"/>
          <a:ext cx="9144000" cy="1127760"/>
        </a:xfrm>
        <a:prstGeom prst="rect">
          <a:avLst/>
        </a:prstGeom>
      </xdr:spPr>
    </xdr:pic>
    <xdr:clientData/>
  </xdr:twoCellAnchor>
  <xdr:twoCellAnchor>
    <xdr:from>
      <xdr:col>5</xdr:col>
      <xdr:colOff>142875</xdr:colOff>
      <xdr:row>0</xdr:row>
      <xdr:rowOff>62865</xdr:rowOff>
    </xdr:from>
    <xdr:to>
      <xdr:col>8</xdr:col>
      <xdr:colOff>152401</xdr:colOff>
      <xdr:row>6</xdr:row>
      <xdr:rowOff>11577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192A24C-71A2-45CC-87BE-5E5A8A9C0A92}"/>
            </a:ext>
          </a:extLst>
        </xdr:cNvPr>
        <xdr:cNvSpPr txBox="1"/>
      </xdr:nvSpPr>
      <xdr:spPr>
        <a:xfrm>
          <a:off x="4133850" y="62865"/>
          <a:ext cx="2428876" cy="1091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</a:t>
          </a:r>
          <a:r>
            <a:rPr lang="es-MX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de actualización: 30 de abril del 2025 </a:t>
          </a:r>
          <a:br>
            <a:rPr lang="es-MX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</a:br>
          <a:r>
            <a:rPr lang="es-MX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Periodo que se informa: 01 al 30 de abril de 2025</a:t>
          </a:r>
          <a:endParaRPr lang="es-MX" sz="900">
            <a:solidFill>
              <a:schemeClr val="bg1"/>
            </a:solidFill>
            <a:effectLst/>
          </a:endParaRPr>
        </a:p>
        <a:p>
          <a:pPr algn="ctr"/>
          <a:r>
            <a:rPr lang="es-MX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Responsable de generar la información: </a:t>
          </a:r>
          <a:endParaRPr lang="es-MX" sz="900">
            <a:solidFill>
              <a:schemeClr val="bg1"/>
            </a:solidFill>
            <a:effectLst/>
          </a:endParaRPr>
        </a:p>
        <a:p>
          <a:pPr algn="ctr"/>
          <a:r>
            <a:rPr lang="es-MX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C.P. Aída Leticia De la Garza Muñoz,</a:t>
          </a:r>
          <a:endParaRPr lang="es-MX" sz="900">
            <a:solidFill>
              <a:schemeClr val="bg1"/>
            </a:solidFill>
            <a:effectLst/>
          </a:endParaRPr>
        </a:p>
        <a:p>
          <a:pPr algn="ctr"/>
          <a:r>
            <a:rPr lang="es-MX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Dirección Ejecutiva de Administración</a:t>
          </a:r>
          <a:endParaRPr lang="es-MX" sz="900">
            <a:solidFill>
              <a:schemeClr val="bg1"/>
            </a:solidFill>
            <a:effectLst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1587</xdr:rowOff>
    </xdr:from>
    <xdr:ext cx="17551685" cy="1419755"/>
    <xdr:pic>
      <xdr:nvPicPr>
        <xdr:cNvPr id="2" name="Imagen 1">
          <a:extLst>
            <a:ext uri="{FF2B5EF4-FFF2-40B4-BE49-F238E27FC236}">
              <a16:creationId xmlns:a16="http://schemas.microsoft.com/office/drawing/2014/main" id="{63F60265-7BBA-4C84-82D5-E4B10B49CE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750"/>
        <a:stretch/>
      </xdr:blipFill>
      <xdr:spPr>
        <a:xfrm>
          <a:off x="0" y="1587"/>
          <a:ext cx="17551685" cy="1419755"/>
        </a:xfrm>
        <a:prstGeom prst="rect">
          <a:avLst/>
        </a:prstGeom>
      </xdr:spPr>
    </xdr:pic>
    <xdr:clientData/>
  </xdr:oneCellAnchor>
  <xdr:twoCellAnchor>
    <xdr:from>
      <xdr:col>8</xdr:col>
      <xdr:colOff>1778076</xdr:colOff>
      <xdr:row>0</xdr:row>
      <xdr:rowOff>2630</xdr:rowOff>
    </xdr:from>
    <xdr:to>
      <xdr:col>11</xdr:col>
      <xdr:colOff>107023</xdr:colOff>
      <xdr:row>2</xdr:row>
      <xdr:rowOff>86183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5DB59CE-DE9B-40C4-9A0D-C767AC2BFFCE}"/>
            </a:ext>
          </a:extLst>
        </xdr:cNvPr>
        <xdr:cNvSpPr txBox="1"/>
      </xdr:nvSpPr>
      <xdr:spPr>
        <a:xfrm>
          <a:off x="8113806" y="2630"/>
          <a:ext cx="3605155" cy="4902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>
              <a:solidFill>
                <a:schemeClr val="bg1"/>
              </a:solidFill>
            </a:rPr>
            <a:t>     </a:t>
          </a:r>
          <a:r>
            <a:rPr lang="es-MX" sz="2000" b="1">
              <a:solidFill>
                <a:schemeClr val="bg1"/>
              </a:solidFill>
            </a:rPr>
            <a:t>Tabulador de Sueldos</a:t>
          </a:r>
          <a:r>
            <a:rPr lang="es-MX" sz="2000" b="1" baseline="0">
              <a:solidFill>
                <a:schemeClr val="bg1"/>
              </a:solidFill>
            </a:rPr>
            <a:t> 2024</a:t>
          </a:r>
          <a:endParaRPr lang="es-MX" sz="2000" b="1">
            <a:solidFill>
              <a:schemeClr val="bg1"/>
            </a:solidFill>
          </a:endParaRPr>
        </a:p>
      </xdr:txBody>
    </xdr:sp>
    <xdr:clientData/>
  </xdr:twoCellAnchor>
  <xdr:twoCellAnchor>
    <xdr:from>
      <xdr:col>15</xdr:col>
      <xdr:colOff>176478</xdr:colOff>
      <xdr:row>0</xdr:row>
      <xdr:rowOff>76253</xdr:rowOff>
    </xdr:from>
    <xdr:to>
      <xdr:col>20</xdr:col>
      <xdr:colOff>171235</xdr:colOff>
      <xdr:row>6</xdr:row>
      <xdr:rowOff>42916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4D0A0BDE-F62B-4403-AC97-1528451954CF}"/>
            </a:ext>
          </a:extLst>
        </xdr:cNvPr>
        <xdr:cNvSpPr txBox="1"/>
      </xdr:nvSpPr>
      <xdr:spPr>
        <a:xfrm>
          <a:off x="14196422" y="76253"/>
          <a:ext cx="3975993" cy="1186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solidFill>
                <a:schemeClr val="bg1"/>
              </a:solidFill>
            </a:rPr>
            <a:t>Fecha</a:t>
          </a:r>
          <a:r>
            <a:rPr lang="es-MX" sz="1100" b="1" baseline="0">
              <a:solidFill>
                <a:schemeClr val="bg1"/>
              </a:solidFill>
            </a:rPr>
            <a:t> de actualización:</a:t>
          </a:r>
        </a:p>
        <a:p>
          <a:pPr algn="ctr"/>
          <a:r>
            <a:rPr lang="es-MX" sz="1100" b="1" baseline="0">
              <a:solidFill>
                <a:schemeClr val="bg1"/>
              </a:solidFill>
            </a:rPr>
            <a:t> 30 de abril de 2025</a:t>
          </a:r>
        </a:p>
      </xdr:txBody>
    </xdr:sp>
    <xdr:clientData/>
  </xdr:twoCellAnchor>
  <xdr:twoCellAnchor>
    <xdr:from>
      <xdr:col>8</xdr:col>
      <xdr:colOff>1551826</xdr:colOff>
      <xdr:row>1</xdr:row>
      <xdr:rowOff>97908</xdr:rowOff>
    </xdr:from>
    <xdr:to>
      <xdr:col>15</xdr:col>
      <xdr:colOff>267555</xdr:colOff>
      <xdr:row>7</xdr:row>
      <xdr:rowOff>64571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EEC19EE0-0BA4-403C-940B-366B9D6318A1}"/>
            </a:ext>
          </a:extLst>
        </xdr:cNvPr>
        <xdr:cNvSpPr txBox="1"/>
      </xdr:nvSpPr>
      <xdr:spPr>
        <a:xfrm>
          <a:off x="7887556" y="301251"/>
          <a:ext cx="6399943" cy="1186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MX" sz="1050" b="0" baseline="0">
              <a:solidFill>
                <a:schemeClr val="bg1"/>
              </a:solidFill>
            </a:rPr>
            <a:t>De acuerdo con el periodo de conservación de la información, de conformidad con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se pone a su disposición la </a:t>
          </a:r>
          <a:r>
            <a:rPr lang="es-MX" sz="1050" b="1" baseline="0">
              <a:solidFill>
                <a:schemeClr val="bg1"/>
              </a:solidFill>
            </a:rPr>
            <a:t>Remuneración de los Servidores Públicos</a:t>
          </a:r>
          <a:r>
            <a:rPr lang="es-MX" sz="1050" b="0" baseline="0">
              <a:solidFill>
                <a:schemeClr val="bg1"/>
              </a:solidFill>
            </a:rPr>
            <a:t>, correspondiente al ejercicio 2024.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5644E-DB3E-4E99-9027-4A86D20529CD}">
  <sheetPr>
    <pageSetUpPr fitToPage="1"/>
  </sheetPr>
  <dimension ref="A1:U31"/>
  <sheetViews>
    <sheetView tabSelected="1" topLeftCell="F1" zoomScale="90" zoomScaleNormal="90" workbookViewId="0">
      <pane ySplit="1" topLeftCell="A2" activePane="bottomLeft" state="frozen"/>
      <selection pane="bottomLeft" activeCell="Q34" sqref="Q34"/>
    </sheetView>
  </sheetViews>
  <sheetFormatPr baseColWidth="10" defaultColWidth="10.5703125" defaultRowHeight="15" x14ac:dyDescent="0.25"/>
  <cols>
    <col min="1" max="1" width="3.5703125" bestFit="1" customWidth="1"/>
    <col min="2" max="2" width="10.28515625" style="1" bestFit="1" customWidth="1"/>
    <col min="3" max="3" width="12.85546875" bestFit="1" customWidth="1"/>
    <col min="4" max="4" width="9.85546875" bestFit="1" customWidth="1"/>
    <col min="5" max="5" width="8.7109375" bestFit="1" customWidth="1"/>
    <col min="6" max="6" width="8.42578125" bestFit="1" customWidth="1"/>
    <col min="7" max="7" width="9.28515625" bestFit="1" customWidth="1"/>
    <col min="8" max="8" width="59.85546875" style="1" bestFit="1" customWidth="1"/>
    <col min="9" max="9" width="33.5703125" style="1" bestFit="1" customWidth="1"/>
    <col min="10" max="10" width="22.140625" style="1" bestFit="1" customWidth="1"/>
    <col min="11" max="11" width="19.140625" style="1" bestFit="1" customWidth="1"/>
    <col min="12" max="12" width="8.7109375" bestFit="1" customWidth="1"/>
    <col min="13" max="14" width="9.5703125" bestFit="1" customWidth="1"/>
    <col min="15" max="16" width="9" bestFit="1" customWidth="1"/>
    <col min="17" max="17" width="17.28515625" bestFit="1" customWidth="1"/>
    <col min="18" max="18" width="8.7109375" bestFit="1" customWidth="1"/>
    <col min="19" max="19" width="11.7109375" bestFit="1" customWidth="1"/>
    <col min="20" max="20" width="13.28515625" bestFit="1" customWidth="1"/>
    <col min="21" max="21" width="18.140625" bestFit="1" customWidth="1"/>
  </cols>
  <sheetData>
    <row r="1" spans="1:21" ht="15.75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21" ht="15.75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21" ht="15.75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21" ht="15.75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21" ht="15.75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21" ht="15.75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21" ht="15.75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</row>
    <row r="8" spans="1:21" s="4" customFormat="1" ht="48" x14ac:dyDescent="0.25">
      <c r="A8" s="2" t="s">
        <v>44</v>
      </c>
      <c r="B8" s="2" t="s">
        <v>43</v>
      </c>
      <c r="C8" s="3" t="s">
        <v>26</v>
      </c>
      <c r="D8" s="3" t="s">
        <v>11</v>
      </c>
      <c r="E8" s="3" t="s">
        <v>27</v>
      </c>
      <c r="F8" s="3" t="s">
        <v>28</v>
      </c>
      <c r="G8" s="3" t="s">
        <v>29</v>
      </c>
      <c r="H8" s="3" t="s">
        <v>30</v>
      </c>
      <c r="I8" s="13" t="s">
        <v>0</v>
      </c>
      <c r="J8" s="3" t="s">
        <v>31</v>
      </c>
      <c r="K8" s="3" t="s">
        <v>32</v>
      </c>
      <c r="L8" s="3" t="s">
        <v>25</v>
      </c>
      <c r="M8" s="3" t="s">
        <v>33</v>
      </c>
      <c r="N8" s="3" t="s">
        <v>34</v>
      </c>
      <c r="O8" s="3" t="s">
        <v>35</v>
      </c>
      <c r="P8" s="3" t="s">
        <v>36</v>
      </c>
      <c r="Q8" s="3" t="s">
        <v>37</v>
      </c>
      <c r="R8" s="3" t="s">
        <v>121</v>
      </c>
      <c r="S8" s="3" t="s">
        <v>12</v>
      </c>
      <c r="T8" s="3" t="s">
        <v>116</v>
      </c>
      <c r="U8" s="3" t="s">
        <v>117</v>
      </c>
    </row>
    <row r="9" spans="1:21" x14ac:dyDescent="0.25">
      <c r="A9" s="19">
        <v>1</v>
      </c>
      <c r="B9" s="21" t="s">
        <v>1</v>
      </c>
      <c r="C9" s="20">
        <v>154492.91265496725</v>
      </c>
      <c r="D9" s="20">
        <v>42608.198902688862</v>
      </c>
      <c r="E9" s="20">
        <v>1377.5021279999999</v>
      </c>
      <c r="F9" s="20">
        <v>967.34699999999987</v>
      </c>
      <c r="G9" s="20">
        <f>+E9+F9</f>
        <v>2344.8491279999998</v>
      </c>
      <c r="H9" s="19" t="s">
        <v>105</v>
      </c>
      <c r="I9" s="19" t="s">
        <v>40</v>
      </c>
      <c r="J9" s="19" t="s">
        <v>119</v>
      </c>
      <c r="K9" s="19" t="s">
        <v>120</v>
      </c>
      <c r="L9" s="20">
        <v>2828.5</v>
      </c>
      <c r="M9" s="20">
        <v>8768.35</v>
      </c>
      <c r="N9" s="20">
        <v>4384.1750000000002</v>
      </c>
      <c r="O9" s="20">
        <v>4428.2995999999994</v>
      </c>
      <c r="P9" s="20">
        <v>6112.5152167999995</v>
      </c>
      <c r="Q9" s="20">
        <f>+O9+P9</f>
        <v>10540.814816799999</v>
      </c>
      <c r="R9" s="20">
        <f>C9*3%</f>
        <v>4634.7873796490176</v>
      </c>
      <c r="S9" s="20">
        <f>+C9-D9-G9</f>
        <v>109539.86462427839</v>
      </c>
      <c r="T9" s="19">
        <v>7</v>
      </c>
      <c r="U9" s="19">
        <v>0</v>
      </c>
    </row>
    <row r="10" spans="1:21" x14ac:dyDescent="0.25">
      <c r="A10" s="19">
        <v>2</v>
      </c>
      <c r="B10" s="21" t="s">
        <v>45</v>
      </c>
      <c r="C10" s="20">
        <v>114770.25</v>
      </c>
      <c r="D10" s="20">
        <v>29313.598799999996</v>
      </c>
      <c r="E10" s="20">
        <v>1377.5021279999999</v>
      </c>
      <c r="F10" s="20">
        <v>967.34699999999987</v>
      </c>
      <c r="G10" s="20">
        <f t="shared" ref="G10:G30" si="0">+E10+F10</f>
        <v>2344.8491279999998</v>
      </c>
      <c r="H10" s="19" t="s">
        <v>105</v>
      </c>
      <c r="I10" s="19" t="s">
        <v>40</v>
      </c>
      <c r="J10" s="19" t="s">
        <v>119</v>
      </c>
      <c r="K10" s="19" t="s">
        <v>120</v>
      </c>
      <c r="L10" s="20">
        <v>2828.5</v>
      </c>
      <c r="M10" s="20">
        <v>8768.35</v>
      </c>
      <c r="N10" s="20">
        <v>4384.1750000000002</v>
      </c>
      <c r="O10" s="20">
        <v>4428.2995999999994</v>
      </c>
      <c r="P10" s="20">
        <v>6112.5152167999995</v>
      </c>
      <c r="Q10" s="20">
        <f t="shared" ref="Q10:Q28" si="1">+O10+P10</f>
        <v>10540.814816799999</v>
      </c>
      <c r="R10" s="20">
        <f t="shared" ref="R10:R30" si="2">C10*3%</f>
        <v>3443.1075000000001</v>
      </c>
      <c r="S10" s="20">
        <f t="shared" ref="S10:S30" si="3">+C10-D10-G10</f>
        <v>83111.802072000006</v>
      </c>
      <c r="T10" s="19">
        <v>1</v>
      </c>
      <c r="U10" s="19">
        <v>0</v>
      </c>
    </row>
    <row r="11" spans="1:21" x14ac:dyDescent="0.25">
      <c r="A11" s="19">
        <v>3</v>
      </c>
      <c r="B11" s="21" t="s">
        <v>4</v>
      </c>
      <c r="C11" s="20">
        <v>100541.88883842075</v>
      </c>
      <c r="D11" s="20">
        <v>24760.523228294638</v>
      </c>
      <c r="E11" s="20">
        <v>1377.5021279999999</v>
      </c>
      <c r="F11" s="20">
        <v>967.34699999999987</v>
      </c>
      <c r="G11" s="20">
        <f t="shared" si="0"/>
        <v>2344.8491279999998</v>
      </c>
      <c r="H11" s="19" t="s">
        <v>105</v>
      </c>
      <c r="I11" s="19" t="s">
        <v>40</v>
      </c>
      <c r="J11" s="19" t="s">
        <v>119</v>
      </c>
      <c r="K11" s="19" t="s">
        <v>120</v>
      </c>
      <c r="L11" s="20">
        <v>2828.5</v>
      </c>
      <c r="M11" s="20">
        <v>8768.35</v>
      </c>
      <c r="N11" s="20">
        <v>4384.1750000000002</v>
      </c>
      <c r="O11" s="20">
        <v>4428.2995999999994</v>
      </c>
      <c r="P11" s="20">
        <v>6112.5152167999995</v>
      </c>
      <c r="Q11" s="20">
        <f t="shared" si="1"/>
        <v>10540.814816799999</v>
      </c>
      <c r="R11" s="20">
        <f t="shared" si="2"/>
        <v>3016.2566651526226</v>
      </c>
      <c r="S11" s="20">
        <f t="shared" si="3"/>
        <v>73436.516482126113</v>
      </c>
      <c r="T11" s="19">
        <v>1</v>
      </c>
      <c r="U11" s="19">
        <v>0</v>
      </c>
    </row>
    <row r="12" spans="1:21" x14ac:dyDescent="0.25">
      <c r="A12" s="19">
        <v>4</v>
      </c>
      <c r="B12" s="21" t="s">
        <v>10</v>
      </c>
      <c r="C12" s="20">
        <v>79395.208613972994</v>
      </c>
      <c r="D12" s="20">
        <v>18285.549584191896</v>
      </c>
      <c r="E12" s="20">
        <v>1377.5021279999999</v>
      </c>
      <c r="F12" s="20">
        <v>967.34699999999987</v>
      </c>
      <c r="G12" s="20">
        <f t="shared" si="0"/>
        <v>2344.8491279999998</v>
      </c>
      <c r="H12" s="19" t="s">
        <v>105</v>
      </c>
      <c r="I12" s="19" t="s">
        <v>40</v>
      </c>
      <c r="J12" s="19" t="s">
        <v>119</v>
      </c>
      <c r="K12" s="19" t="s">
        <v>120</v>
      </c>
      <c r="L12" s="20">
        <v>2828.5</v>
      </c>
      <c r="M12" s="20">
        <v>8768.35</v>
      </c>
      <c r="N12" s="20">
        <v>4384.1750000000002</v>
      </c>
      <c r="O12" s="20">
        <v>4428.2995999999994</v>
      </c>
      <c r="P12" s="20">
        <v>6112.5152167999995</v>
      </c>
      <c r="Q12" s="20">
        <f t="shared" si="1"/>
        <v>10540.814816799999</v>
      </c>
      <c r="R12" s="20">
        <f t="shared" si="2"/>
        <v>2381.8562584191895</v>
      </c>
      <c r="S12" s="20">
        <f t="shared" si="3"/>
        <v>58764.809901781096</v>
      </c>
      <c r="T12" s="19">
        <v>1</v>
      </c>
      <c r="U12" s="19">
        <v>0</v>
      </c>
    </row>
    <row r="13" spans="1:21" x14ac:dyDescent="0.25">
      <c r="A13" s="19">
        <v>5</v>
      </c>
      <c r="B13" s="21" t="s">
        <v>13</v>
      </c>
      <c r="C13" s="20">
        <v>71145.619540616244</v>
      </c>
      <c r="D13" s="20">
        <v>15810.672862184871</v>
      </c>
      <c r="E13" s="20">
        <v>1277.3576880000001</v>
      </c>
      <c r="F13" s="20">
        <v>899.06669999999986</v>
      </c>
      <c r="G13" s="20">
        <f t="shared" si="0"/>
        <v>2176.4243879999999</v>
      </c>
      <c r="H13" s="19" t="s">
        <v>105</v>
      </c>
      <c r="I13" s="19" t="s">
        <v>40</v>
      </c>
      <c r="J13" s="19" t="s">
        <v>119</v>
      </c>
      <c r="K13" s="19" t="s">
        <v>120</v>
      </c>
      <c r="L13" s="20">
        <v>2628.85</v>
      </c>
      <c r="M13" s="20">
        <v>8149.4349999999995</v>
      </c>
      <c r="N13" s="20">
        <v>4074.7174999999997</v>
      </c>
      <c r="O13" s="20">
        <v>4115.7275599999994</v>
      </c>
      <c r="P13" s="20">
        <v>5722.5770448799994</v>
      </c>
      <c r="Q13" s="20">
        <f t="shared" si="1"/>
        <v>9838.3046048799988</v>
      </c>
      <c r="R13" s="20">
        <f t="shared" si="2"/>
        <v>2134.3685862184871</v>
      </c>
      <c r="S13" s="20">
        <f t="shared" si="3"/>
        <v>53158.52229043137</v>
      </c>
      <c r="T13" s="19">
        <v>0</v>
      </c>
      <c r="U13" s="19">
        <v>0</v>
      </c>
    </row>
    <row r="14" spans="1:21" x14ac:dyDescent="0.25">
      <c r="A14" s="19">
        <v>6</v>
      </c>
      <c r="B14" s="21" t="s">
        <v>6</v>
      </c>
      <c r="C14" s="20">
        <v>62665.046198527503</v>
      </c>
      <c r="D14" s="20">
        <v>13266.500859558249</v>
      </c>
      <c r="E14" s="20">
        <v>1121.5908239999999</v>
      </c>
      <c r="F14" s="20">
        <v>792.86201999999992</v>
      </c>
      <c r="G14" s="20">
        <f t="shared" si="0"/>
        <v>1914.4528439999999</v>
      </c>
      <c r="H14" s="19" t="s">
        <v>105</v>
      </c>
      <c r="I14" s="19" t="s">
        <v>40</v>
      </c>
      <c r="J14" s="19" t="s">
        <v>119</v>
      </c>
      <c r="K14" s="19" t="s">
        <v>120</v>
      </c>
      <c r="L14" s="20">
        <v>2318.31</v>
      </c>
      <c r="M14" s="20">
        <v>7186.7610000000004</v>
      </c>
      <c r="N14" s="20">
        <v>3593.3805000000002</v>
      </c>
      <c r="O14" s="20">
        <v>3629.5461359999999</v>
      </c>
      <c r="P14" s="20">
        <v>5116.058638128</v>
      </c>
      <c r="Q14" s="20">
        <f t="shared" si="1"/>
        <v>8745.6047741279999</v>
      </c>
      <c r="R14" s="20">
        <f t="shared" si="2"/>
        <v>1879.9513859558251</v>
      </c>
      <c r="S14" s="20">
        <f t="shared" si="3"/>
        <v>47484.092494969256</v>
      </c>
      <c r="T14" s="19">
        <v>8</v>
      </c>
      <c r="U14" s="19">
        <v>0</v>
      </c>
    </row>
    <row r="15" spans="1:21" x14ac:dyDescent="0.25">
      <c r="A15" s="19">
        <v>7</v>
      </c>
      <c r="B15" s="21" t="s">
        <v>2</v>
      </c>
      <c r="C15" s="20">
        <v>60614.00448303375</v>
      </c>
      <c r="D15" s="20">
        <v>12651.188344910124</v>
      </c>
      <c r="E15" s="20">
        <v>1082.1600479999997</v>
      </c>
      <c r="F15" s="20">
        <v>765.97739999999988</v>
      </c>
      <c r="G15" s="20">
        <f t="shared" si="0"/>
        <v>1848.1374479999995</v>
      </c>
      <c r="H15" s="19" t="s">
        <v>105</v>
      </c>
      <c r="I15" s="19" t="s">
        <v>40</v>
      </c>
      <c r="J15" s="19" t="s">
        <v>119</v>
      </c>
      <c r="K15" s="19" t="s">
        <v>120</v>
      </c>
      <c r="L15" s="20">
        <v>2239.6999999999998</v>
      </c>
      <c r="M15" s="20">
        <v>6943.07</v>
      </c>
      <c r="N15" s="20">
        <v>3471.5349999999999</v>
      </c>
      <c r="O15" s="20">
        <v>3506.4743199999998</v>
      </c>
      <c r="P15" s="20">
        <v>4962.5247553600002</v>
      </c>
      <c r="Q15" s="20">
        <f t="shared" si="1"/>
        <v>8468.9990753599996</v>
      </c>
      <c r="R15" s="20">
        <f t="shared" si="2"/>
        <v>1818.4201344910125</v>
      </c>
      <c r="S15" s="20">
        <f t="shared" si="3"/>
        <v>46114.678690123626</v>
      </c>
      <c r="T15" s="19">
        <v>7</v>
      </c>
      <c r="U15" s="19">
        <v>0</v>
      </c>
    </row>
    <row r="16" spans="1:21" x14ac:dyDescent="0.25">
      <c r="A16" s="19">
        <v>8</v>
      </c>
      <c r="B16" s="21" t="s">
        <v>5</v>
      </c>
      <c r="C16" s="20">
        <v>48982.045157482506</v>
      </c>
      <c r="D16" s="20">
        <v>9177.8722210398846</v>
      </c>
      <c r="E16" s="20">
        <v>866.5723680000001</v>
      </c>
      <c r="F16" s="20">
        <v>618.98579999999993</v>
      </c>
      <c r="G16" s="20">
        <f t="shared" si="0"/>
        <v>1485.558168</v>
      </c>
      <c r="H16" s="19" t="s">
        <v>105</v>
      </c>
      <c r="I16" s="19" t="s">
        <v>40</v>
      </c>
      <c r="J16" s="19" t="s">
        <v>119</v>
      </c>
      <c r="K16" s="19" t="s">
        <v>120</v>
      </c>
      <c r="L16" s="20">
        <v>1809.9</v>
      </c>
      <c r="M16" s="20">
        <v>5610.6900000000005</v>
      </c>
      <c r="N16" s="20">
        <v>2805.3450000000003</v>
      </c>
      <c r="O16" s="20">
        <v>2833.57944</v>
      </c>
      <c r="P16" s="20">
        <v>4123.0785931199998</v>
      </c>
      <c r="Q16" s="20">
        <f t="shared" si="1"/>
        <v>6956.6580331200003</v>
      </c>
      <c r="R16" s="20">
        <f t="shared" si="2"/>
        <v>1469.4613547244751</v>
      </c>
      <c r="S16" s="20">
        <f t="shared" si="3"/>
        <v>38318.614768442618</v>
      </c>
      <c r="T16" s="19">
        <v>15</v>
      </c>
      <c r="U16" s="19">
        <v>1</v>
      </c>
    </row>
    <row r="17" spans="1:21" x14ac:dyDescent="0.25">
      <c r="A17" s="19">
        <v>9</v>
      </c>
      <c r="B17" s="21" t="s">
        <v>7</v>
      </c>
      <c r="C17" s="20">
        <v>45533.126083961237</v>
      </c>
      <c r="D17" s="20">
        <v>8366.6864549476832</v>
      </c>
      <c r="E17" s="20">
        <v>802.64846399999999</v>
      </c>
      <c r="F17" s="20">
        <v>575.40131999999994</v>
      </c>
      <c r="G17" s="20">
        <f t="shared" si="0"/>
        <v>1378.0497839999998</v>
      </c>
      <c r="H17" s="19" t="s">
        <v>105</v>
      </c>
      <c r="I17" s="19" t="s">
        <v>40</v>
      </c>
      <c r="J17" s="19" t="s">
        <v>119</v>
      </c>
      <c r="K17" s="19" t="s">
        <v>120</v>
      </c>
      <c r="L17" s="20">
        <v>1682.46</v>
      </c>
      <c r="M17" s="20">
        <v>5215.6260000000002</v>
      </c>
      <c r="N17" s="20">
        <v>2607.8130000000001</v>
      </c>
      <c r="O17" s="20">
        <v>2634.0593760000002</v>
      </c>
      <c r="P17" s="20">
        <v>3874.1744076479999</v>
      </c>
      <c r="Q17" s="20">
        <f t="shared" si="1"/>
        <v>6508.2337836480001</v>
      </c>
      <c r="R17" s="20">
        <f t="shared" si="2"/>
        <v>1365.993782518837</v>
      </c>
      <c r="S17" s="20">
        <f t="shared" si="3"/>
        <v>35788.389845013553</v>
      </c>
      <c r="T17" s="19">
        <v>7</v>
      </c>
      <c r="U17" s="19">
        <v>3</v>
      </c>
    </row>
    <row r="18" spans="1:21" x14ac:dyDescent="0.25">
      <c r="A18" s="19">
        <v>10</v>
      </c>
      <c r="B18" s="21" t="s">
        <v>106</v>
      </c>
      <c r="C18" s="20">
        <v>43109.199702938255</v>
      </c>
      <c r="D18" s="20">
        <v>7796.5789701310769</v>
      </c>
      <c r="E18" s="20">
        <v>757.72516799999994</v>
      </c>
      <c r="F18" s="20">
        <v>544.77179999999998</v>
      </c>
      <c r="G18" s="20">
        <f>+E18+F18</f>
        <v>1302.4969679999999</v>
      </c>
      <c r="H18" s="19" t="s">
        <v>105</v>
      </c>
      <c r="I18" s="19" t="s">
        <v>40</v>
      </c>
      <c r="J18" s="19" t="s">
        <v>119</v>
      </c>
      <c r="K18" s="19" t="s">
        <v>120</v>
      </c>
      <c r="L18" s="20">
        <v>1592.9</v>
      </c>
      <c r="M18" s="20">
        <v>4937.9900000000007</v>
      </c>
      <c r="N18" s="20">
        <v>2468.9950000000003</v>
      </c>
      <c r="O18" s="20">
        <v>2493.8442400000004</v>
      </c>
      <c r="P18" s="20">
        <v>3699.2539835200005</v>
      </c>
      <c r="Q18" s="20">
        <f t="shared" si="1"/>
        <v>6193.0982235200008</v>
      </c>
      <c r="R18" s="20">
        <f t="shared" si="2"/>
        <v>1293.2759910881475</v>
      </c>
      <c r="S18" s="20">
        <f t="shared" si="3"/>
        <v>34010.123764807176</v>
      </c>
      <c r="T18" s="19">
        <v>6</v>
      </c>
      <c r="U18" s="19">
        <v>4</v>
      </c>
    </row>
    <row r="19" spans="1:21" x14ac:dyDescent="0.25">
      <c r="A19" s="19">
        <v>11</v>
      </c>
      <c r="B19" s="21" t="s">
        <v>107</v>
      </c>
      <c r="C19" s="20">
        <v>35555.380317103503</v>
      </c>
      <c r="D19" s="20">
        <v>6019.9206505827442</v>
      </c>
      <c r="E19" s="20">
        <v>617.71356000000003</v>
      </c>
      <c r="F19" s="20">
        <v>449.30933999999996</v>
      </c>
      <c r="G19" s="20">
        <f t="shared" si="0"/>
        <v>1067.0228999999999</v>
      </c>
      <c r="H19" s="19" t="s">
        <v>105</v>
      </c>
      <c r="I19" s="19" t="s">
        <v>40</v>
      </c>
      <c r="J19" s="19" t="s">
        <v>119</v>
      </c>
      <c r="K19" s="19" t="s">
        <v>120</v>
      </c>
      <c r="L19" s="20">
        <v>1313.77</v>
      </c>
      <c r="M19" s="20">
        <v>4072.6870000000004</v>
      </c>
      <c r="N19" s="20">
        <v>2036.3435000000002</v>
      </c>
      <c r="O19" s="20">
        <v>2056.8383119999999</v>
      </c>
      <c r="P19" s="20">
        <v>3154.0827241759998</v>
      </c>
      <c r="Q19" s="20">
        <f t="shared" si="1"/>
        <v>5210.9210361759997</v>
      </c>
      <c r="R19" s="20">
        <f t="shared" si="2"/>
        <v>1066.6614095131051</v>
      </c>
      <c r="S19" s="20">
        <f t="shared" si="3"/>
        <v>28468.436766520757</v>
      </c>
      <c r="T19" s="19">
        <v>3</v>
      </c>
      <c r="U19" s="19">
        <v>9</v>
      </c>
    </row>
    <row r="20" spans="1:21" x14ac:dyDescent="0.25">
      <c r="A20" s="19">
        <v>12</v>
      </c>
      <c r="B20" s="21" t="s">
        <v>3</v>
      </c>
      <c r="C20" s="20">
        <v>32617.020983919756</v>
      </c>
      <c r="D20" s="20">
        <v>5328.8185354179268</v>
      </c>
      <c r="E20" s="20">
        <v>563.25986399999999</v>
      </c>
      <c r="F20" s="20">
        <v>412.18181999999996</v>
      </c>
      <c r="G20" s="20">
        <f t="shared" si="0"/>
        <v>975.4416839999999</v>
      </c>
      <c r="H20" s="19" t="s">
        <v>105</v>
      </c>
      <c r="I20" s="19" t="s">
        <v>40</v>
      </c>
      <c r="J20" s="19" t="s">
        <v>119</v>
      </c>
      <c r="K20" s="19" t="s">
        <v>120</v>
      </c>
      <c r="L20" s="20">
        <v>1205.21</v>
      </c>
      <c r="M20" s="20">
        <v>3736.1510000000003</v>
      </c>
      <c r="N20" s="20">
        <v>1868.0755000000001</v>
      </c>
      <c r="O20" s="20">
        <v>1886.8767759999998</v>
      </c>
      <c r="P20" s="20">
        <v>2942.0532328479999</v>
      </c>
      <c r="Q20" s="20">
        <f t="shared" si="1"/>
        <v>4828.9300088479995</v>
      </c>
      <c r="R20" s="20">
        <f t="shared" si="2"/>
        <v>978.51062951759263</v>
      </c>
      <c r="S20" s="20">
        <f t="shared" si="3"/>
        <v>26312.760764501829</v>
      </c>
      <c r="T20" s="19">
        <v>4</v>
      </c>
      <c r="U20" s="19">
        <v>0</v>
      </c>
    </row>
    <row r="21" spans="1:21" x14ac:dyDescent="0.25">
      <c r="A21" s="19">
        <v>13</v>
      </c>
      <c r="B21" s="21" t="s">
        <v>108</v>
      </c>
      <c r="C21" s="20">
        <v>30207.883229858253</v>
      </c>
      <c r="D21" s="20">
        <v>4784.406865897723</v>
      </c>
      <c r="E21" s="20">
        <v>518.60743200000002</v>
      </c>
      <c r="F21" s="20">
        <v>381.73697999999996</v>
      </c>
      <c r="G21" s="20">
        <f t="shared" si="0"/>
        <v>900.34441199999992</v>
      </c>
      <c r="H21" s="19" t="s">
        <v>105</v>
      </c>
      <c r="I21" s="19" t="s">
        <v>40</v>
      </c>
      <c r="J21" s="19" t="s">
        <v>119</v>
      </c>
      <c r="K21" s="19" t="s">
        <v>120</v>
      </c>
      <c r="L21" s="20">
        <v>1116.19</v>
      </c>
      <c r="M21" s="20">
        <v>3460.1890000000003</v>
      </c>
      <c r="N21" s="20">
        <v>1730.0945000000002</v>
      </c>
      <c r="O21" s="20">
        <v>1747.5070639999999</v>
      </c>
      <c r="P21" s="20">
        <v>2768.1874874719997</v>
      </c>
      <c r="Q21" s="20">
        <f t="shared" si="1"/>
        <v>4515.6945514719991</v>
      </c>
      <c r="R21" s="20">
        <f t="shared" si="2"/>
        <v>906.23649689574756</v>
      </c>
      <c r="S21" s="20">
        <f t="shared" si="3"/>
        <v>24523.131951960531</v>
      </c>
      <c r="T21" s="19">
        <v>12</v>
      </c>
      <c r="U21" s="19">
        <v>6</v>
      </c>
    </row>
    <row r="22" spans="1:21" x14ac:dyDescent="0.25">
      <c r="A22" s="19">
        <v>14</v>
      </c>
      <c r="B22" s="21" t="s">
        <v>109</v>
      </c>
      <c r="C22" s="20">
        <v>24661.796009130001</v>
      </c>
      <c r="D22" s="20">
        <v>3599.7626355501679</v>
      </c>
      <c r="E22" s="20">
        <v>415.81454400000001</v>
      </c>
      <c r="F22" s="20">
        <v>311.65091999999999</v>
      </c>
      <c r="G22" s="20">
        <f t="shared" si="0"/>
        <v>727.465464</v>
      </c>
      <c r="H22" s="19" t="s">
        <v>105</v>
      </c>
      <c r="I22" s="19" t="s">
        <v>40</v>
      </c>
      <c r="J22" s="19" t="s">
        <v>119</v>
      </c>
      <c r="K22" s="19" t="s">
        <v>120</v>
      </c>
      <c r="L22" s="20">
        <v>911.26</v>
      </c>
      <c r="M22" s="20">
        <v>2824.9060000000004</v>
      </c>
      <c r="N22" s="20">
        <v>1412.4530000000002</v>
      </c>
      <c r="O22" s="20">
        <v>1426.6686559999998</v>
      </c>
      <c r="P22" s="20">
        <v>2367.936901088</v>
      </c>
      <c r="Q22" s="20">
        <f t="shared" si="1"/>
        <v>3794.6055570879998</v>
      </c>
      <c r="R22" s="20">
        <f t="shared" si="2"/>
        <v>739.85388027390002</v>
      </c>
      <c r="S22" s="20">
        <f t="shared" si="3"/>
        <v>20334.567909579833</v>
      </c>
      <c r="T22" s="19">
        <v>9</v>
      </c>
      <c r="U22" s="19">
        <v>8</v>
      </c>
    </row>
    <row r="23" spans="1:21" x14ac:dyDescent="0.25">
      <c r="A23" s="19">
        <v>15</v>
      </c>
      <c r="B23" s="21" t="s">
        <v>110</v>
      </c>
      <c r="C23" s="20">
        <v>22348.432220152496</v>
      </c>
      <c r="D23" s="20">
        <v>3105.6281302245734</v>
      </c>
      <c r="E23" s="20">
        <v>372.93777599999999</v>
      </c>
      <c r="F23" s="20">
        <v>282.41676000000001</v>
      </c>
      <c r="G23" s="20">
        <f t="shared" si="0"/>
        <v>655.35453600000005</v>
      </c>
      <c r="H23" s="19" t="s">
        <v>105</v>
      </c>
      <c r="I23" s="19" t="s">
        <v>40</v>
      </c>
      <c r="J23" s="19" t="s">
        <v>119</v>
      </c>
      <c r="K23" s="19" t="s">
        <v>120</v>
      </c>
      <c r="L23" s="20">
        <v>825.78</v>
      </c>
      <c r="M23" s="20">
        <v>2559.9180000000001</v>
      </c>
      <c r="N23" s="20">
        <v>1279.9590000000001</v>
      </c>
      <c r="O23" s="20">
        <v>1292.8411679999999</v>
      </c>
      <c r="P23" s="20">
        <v>2200.9851608640001</v>
      </c>
      <c r="Q23" s="20">
        <f t="shared" si="1"/>
        <v>3493.8263288640001</v>
      </c>
      <c r="R23" s="20">
        <f t="shared" si="2"/>
        <v>670.45296660457484</v>
      </c>
      <c r="S23" s="20">
        <f t="shared" si="3"/>
        <v>18587.449553927923</v>
      </c>
      <c r="T23" s="19">
        <v>19</v>
      </c>
      <c r="U23" s="19">
        <v>3</v>
      </c>
    </row>
    <row r="24" spans="1:21" x14ac:dyDescent="0.25">
      <c r="A24" s="19">
        <v>16</v>
      </c>
      <c r="B24" s="21" t="s">
        <v>111</v>
      </c>
      <c r="C24" s="20">
        <v>18221.701077562499</v>
      </c>
      <c r="D24" s="20">
        <v>2224.1583581673499</v>
      </c>
      <c r="E24" s="20">
        <v>296.45380799999992</v>
      </c>
      <c r="F24" s="20">
        <v>230.26859999999994</v>
      </c>
      <c r="G24" s="20">
        <f t="shared" si="0"/>
        <v>526.72240799999986</v>
      </c>
      <c r="H24" s="19" t="s">
        <v>105</v>
      </c>
      <c r="I24" s="19" t="s">
        <v>40</v>
      </c>
      <c r="J24" s="19" t="s">
        <v>119</v>
      </c>
      <c r="K24" s="19" t="s">
        <v>120</v>
      </c>
      <c r="L24" s="20">
        <v>673.3</v>
      </c>
      <c r="M24" s="20">
        <v>2087.23</v>
      </c>
      <c r="N24" s="20">
        <v>1043.615</v>
      </c>
      <c r="O24" s="20">
        <v>1054.1184799999999</v>
      </c>
      <c r="P24" s="20">
        <v>1903.1751310399998</v>
      </c>
      <c r="Q24" s="20">
        <f t="shared" si="1"/>
        <v>2957.2936110399996</v>
      </c>
      <c r="R24" s="20">
        <f t="shared" si="2"/>
        <v>546.65103232687488</v>
      </c>
      <c r="S24" s="20">
        <f t="shared" si="3"/>
        <v>15470.820311395149</v>
      </c>
      <c r="T24" s="19">
        <v>3</v>
      </c>
      <c r="U24" s="19">
        <v>2</v>
      </c>
    </row>
    <row r="25" spans="1:21" x14ac:dyDescent="0.25">
      <c r="A25" s="19">
        <v>17</v>
      </c>
      <c r="B25" s="21" t="s">
        <v>112</v>
      </c>
      <c r="C25" s="20">
        <v>17059.737530587503</v>
      </c>
      <c r="D25" s="20">
        <v>1975.9629445334908</v>
      </c>
      <c r="E25" s="20">
        <v>274.92012</v>
      </c>
      <c r="F25" s="20">
        <v>215.58653999999999</v>
      </c>
      <c r="G25" s="20">
        <f t="shared" si="0"/>
        <v>490.50666000000001</v>
      </c>
      <c r="H25" s="19" t="s">
        <v>105</v>
      </c>
      <c r="I25" s="19" t="s">
        <v>40</v>
      </c>
      <c r="J25" s="19" t="s">
        <v>119</v>
      </c>
      <c r="K25" s="19" t="s">
        <v>120</v>
      </c>
      <c r="L25" s="20">
        <v>630.37</v>
      </c>
      <c r="M25" s="20">
        <v>1954.1470000000002</v>
      </c>
      <c r="N25" s="20">
        <v>977.07350000000008</v>
      </c>
      <c r="O25" s="20">
        <v>986.90727199999992</v>
      </c>
      <c r="P25" s="20">
        <v>1819.3281702559998</v>
      </c>
      <c r="Q25" s="20">
        <f t="shared" si="1"/>
        <v>2806.2354422559997</v>
      </c>
      <c r="R25" s="20">
        <f t="shared" si="2"/>
        <v>511.79212591762507</v>
      </c>
      <c r="S25" s="20">
        <f t="shared" si="3"/>
        <v>14593.267926054014</v>
      </c>
      <c r="T25" s="19">
        <v>2</v>
      </c>
      <c r="U25" s="19">
        <v>1</v>
      </c>
    </row>
    <row r="26" spans="1:21" x14ac:dyDescent="0.25">
      <c r="A26" s="19">
        <v>18</v>
      </c>
      <c r="B26" s="21" t="s">
        <v>113</v>
      </c>
      <c r="C26" s="20">
        <v>14559.755353762501</v>
      </c>
      <c r="D26" s="20">
        <v>1473.8874233942404</v>
      </c>
      <c r="E26" s="20">
        <v>228.58231199999997</v>
      </c>
      <c r="F26" s="20">
        <v>183.99257999999998</v>
      </c>
      <c r="G26" s="20">
        <f t="shared" si="0"/>
        <v>412.57489199999998</v>
      </c>
      <c r="H26" s="19" t="s">
        <v>105</v>
      </c>
      <c r="I26" s="19" t="s">
        <v>40</v>
      </c>
      <c r="J26" s="19" t="s">
        <v>119</v>
      </c>
      <c r="K26" s="19" t="s">
        <v>120</v>
      </c>
      <c r="L26" s="20">
        <v>537.99</v>
      </c>
      <c r="M26" s="20">
        <v>1667.769</v>
      </c>
      <c r="N26" s="20">
        <v>833.8845</v>
      </c>
      <c r="O26" s="20">
        <v>842.27714399999991</v>
      </c>
      <c r="P26" s="20">
        <v>1638.8999793119997</v>
      </c>
      <c r="Q26" s="20">
        <f t="shared" si="1"/>
        <v>2481.1771233119998</v>
      </c>
      <c r="R26" s="20">
        <f t="shared" si="2"/>
        <v>436.79266061287501</v>
      </c>
      <c r="S26" s="20">
        <f t="shared" si="3"/>
        <v>12673.29303836826</v>
      </c>
      <c r="T26" s="19">
        <v>8</v>
      </c>
      <c r="U26" s="19">
        <v>5</v>
      </c>
    </row>
    <row r="27" spans="1:21" x14ac:dyDescent="0.25">
      <c r="A27" s="19">
        <v>19</v>
      </c>
      <c r="B27" s="21" t="s">
        <v>114</v>
      </c>
      <c r="C27" s="20">
        <v>11047.104340240498</v>
      </c>
      <c r="D27" s="20">
        <v>884.82682421816617</v>
      </c>
      <c r="E27" s="20">
        <v>163.47463199999999</v>
      </c>
      <c r="F27" s="20">
        <v>139.60097999999999</v>
      </c>
      <c r="G27" s="20">
        <f t="shared" si="0"/>
        <v>303.07561199999998</v>
      </c>
      <c r="H27" s="19" t="s">
        <v>105</v>
      </c>
      <c r="I27" s="19" t="s">
        <v>40</v>
      </c>
      <c r="J27" s="19" t="s">
        <v>119</v>
      </c>
      <c r="K27" s="19" t="s">
        <v>120</v>
      </c>
      <c r="L27" s="20">
        <v>408.19</v>
      </c>
      <c r="M27" s="20">
        <v>1265.3890000000001</v>
      </c>
      <c r="N27" s="20">
        <v>632.69450000000006</v>
      </c>
      <c r="O27" s="20">
        <v>639.06226399999991</v>
      </c>
      <c r="P27" s="20">
        <v>1385.386457072</v>
      </c>
      <c r="Q27" s="20">
        <f t="shared" si="1"/>
        <v>2024.4487210719999</v>
      </c>
      <c r="R27" s="20">
        <f t="shared" si="2"/>
        <v>331.41313020721492</v>
      </c>
      <c r="S27" s="20">
        <f t="shared" si="3"/>
        <v>9859.2019040223313</v>
      </c>
      <c r="T27" s="19">
        <v>3</v>
      </c>
      <c r="U27" s="19">
        <v>8</v>
      </c>
    </row>
    <row r="28" spans="1:21" x14ac:dyDescent="0.25">
      <c r="A28" s="19">
        <v>20</v>
      </c>
      <c r="B28" s="21" t="s">
        <v>115</v>
      </c>
      <c r="C28" s="20">
        <v>9261</v>
      </c>
      <c r="D28" s="20">
        <v>690.5</v>
      </c>
      <c r="E28" s="20">
        <v>130.37404799999999</v>
      </c>
      <c r="F28" s="20">
        <v>117.03239999999998</v>
      </c>
      <c r="G28" s="20">
        <f>+E28+F28</f>
        <v>247.40644799999995</v>
      </c>
      <c r="H28" s="19" t="s">
        <v>105</v>
      </c>
      <c r="I28" s="19" t="s">
        <v>40</v>
      </c>
      <c r="J28" s="19" t="s">
        <v>119</v>
      </c>
      <c r="K28" s="19" t="s">
        <v>120</v>
      </c>
      <c r="L28" s="20">
        <v>342.2</v>
      </c>
      <c r="M28" s="20">
        <v>1060.82</v>
      </c>
      <c r="N28" s="20">
        <v>530.41</v>
      </c>
      <c r="O28" s="20">
        <v>535.74831999999992</v>
      </c>
      <c r="P28" s="20">
        <v>1256.50080736</v>
      </c>
      <c r="Q28" s="20">
        <f t="shared" si="1"/>
        <v>1792.2491273599999</v>
      </c>
      <c r="R28" s="20">
        <f t="shared" si="2"/>
        <v>277.83</v>
      </c>
      <c r="S28" s="20">
        <f t="shared" si="3"/>
        <v>8323.0935520000003</v>
      </c>
      <c r="T28" s="19">
        <v>0</v>
      </c>
      <c r="U28" s="19">
        <v>0</v>
      </c>
    </row>
    <row r="29" spans="1:21" x14ac:dyDescent="0.25">
      <c r="A29" s="19">
        <v>21</v>
      </c>
      <c r="B29" s="21" t="s">
        <v>8</v>
      </c>
      <c r="C29" s="20">
        <v>43109.199702938255</v>
      </c>
      <c r="D29" s="20">
        <v>7796.5789701310796</v>
      </c>
      <c r="E29" s="20">
        <v>757.72516799999994</v>
      </c>
      <c r="F29" s="20">
        <v>544.77179999999998</v>
      </c>
      <c r="G29" s="20">
        <f t="shared" si="0"/>
        <v>1302.4969679999999</v>
      </c>
      <c r="H29" s="19" t="s">
        <v>105</v>
      </c>
      <c r="I29" s="19" t="s">
        <v>40</v>
      </c>
      <c r="J29" s="19" t="s">
        <v>119</v>
      </c>
      <c r="K29" s="19" t="s">
        <v>120</v>
      </c>
      <c r="L29" s="20">
        <v>1592.9</v>
      </c>
      <c r="M29" s="20">
        <v>4937.9900000000007</v>
      </c>
      <c r="N29" s="20">
        <v>2468.9950000000003</v>
      </c>
      <c r="O29" s="20">
        <v>2493.8442400000004</v>
      </c>
      <c r="P29" s="20">
        <v>3699.2539835200005</v>
      </c>
      <c r="Q29" s="20">
        <v>6028.4272299200002</v>
      </c>
      <c r="R29" s="20">
        <f t="shared" si="2"/>
        <v>1293.2759910881475</v>
      </c>
      <c r="S29" s="20">
        <f t="shared" si="3"/>
        <v>34010.123764807176</v>
      </c>
      <c r="T29" s="19">
        <v>8</v>
      </c>
      <c r="U29" s="19">
        <v>0</v>
      </c>
    </row>
    <row r="30" spans="1:21" x14ac:dyDescent="0.25">
      <c r="A30" s="19">
        <v>22</v>
      </c>
      <c r="B30" s="21" t="s">
        <v>9</v>
      </c>
      <c r="C30" s="20">
        <v>35555.380317103503</v>
      </c>
      <c r="D30" s="20">
        <v>6019.9206505827442</v>
      </c>
      <c r="E30" s="20">
        <v>617.71356000000003</v>
      </c>
      <c r="F30" s="20">
        <v>449.30933999999996</v>
      </c>
      <c r="G30" s="20">
        <f t="shared" si="0"/>
        <v>1067.0228999999999</v>
      </c>
      <c r="H30" s="19" t="s">
        <v>105</v>
      </c>
      <c r="I30" s="19" t="s">
        <v>40</v>
      </c>
      <c r="J30" s="19" t="s">
        <v>119</v>
      </c>
      <c r="K30" s="19" t="s">
        <v>120</v>
      </c>
      <c r="L30" s="20">
        <v>1313.77</v>
      </c>
      <c r="M30" s="20">
        <v>4072.6870000000004</v>
      </c>
      <c r="N30" s="20">
        <v>2036.3435000000002</v>
      </c>
      <c r="O30" s="20">
        <v>2056.8383119999999</v>
      </c>
      <c r="P30" s="20">
        <v>3154.0827241759998</v>
      </c>
      <c r="Q30" s="20">
        <v>5070.9429988959992</v>
      </c>
      <c r="R30" s="20">
        <f t="shared" si="2"/>
        <v>1066.6614095131051</v>
      </c>
      <c r="S30" s="20">
        <f t="shared" si="3"/>
        <v>28468.436766520757</v>
      </c>
      <c r="T30" s="19">
        <v>8</v>
      </c>
      <c r="U30" s="19">
        <v>0</v>
      </c>
    </row>
    <row r="31" spans="1:21" x14ac:dyDescent="0.25">
      <c r="T31" s="1">
        <f>SUM(T9:T30)</f>
        <v>132</v>
      </c>
      <c r="U31" s="1">
        <f>SUM(U9:U30)</f>
        <v>50</v>
      </c>
    </row>
  </sheetData>
  <mergeCells count="1">
    <mergeCell ref="A1:S1"/>
  </mergeCells>
  <pageMargins left="0.70866141732283472" right="0.70866141732283472" top="0.74803149606299213" bottom="0.74803149606299213" header="0.31496062992125984" footer="0.31496062992125984"/>
  <pageSetup scale="4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74259-03B3-4794-B7E9-C8C783E8C3C7}">
  <dimension ref="A7:H36"/>
  <sheetViews>
    <sheetView zoomScaleNormal="100" workbookViewId="0">
      <selection activeCell="M14" sqref="M14:M15"/>
    </sheetView>
  </sheetViews>
  <sheetFormatPr baseColWidth="10" defaultRowHeight="15" x14ac:dyDescent="0.25"/>
  <cols>
    <col min="1" max="2" width="16.85546875" style="17" customWidth="1"/>
    <col min="3" max="3" width="20.85546875" style="17" bestFit="1" customWidth="1"/>
    <col min="4" max="8" width="16.85546875" style="17" customWidth="1"/>
    <col min="9" max="16384" width="11.42578125" style="17"/>
  </cols>
  <sheetData>
    <row r="7" spans="1:8" ht="24" x14ac:dyDescent="0.25">
      <c r="A7" s="2" t="s">
        <v>44</v>
      </c>
      <c r="B7" s="2" t="s">
        <v>43</v>
      </c>
      <c r="C7" s="2" t="s">
        <v>46</v>
      </c>
      <c r="D7" s="3" t="s">
        <v>26</v>
      </c>
      <c r="E7" s="14" t="s">
        <v>47</v>
      </c>
      <c r="F7" s="3" t="s">
        <v>11</v>
      </c>
      <c r="G7" s="3" t="s">
        <v>12</v>
      </c>
      <c r="H7" s="3" t="s">
        <v>118</v>
      </c>
    </row>
    <row r="8" spans="1:8" x14ac:dyDescent="0.25">
      <c r="A8" s="15">
        <v>1</v>
      </c>
      <c r="B8" s="16" t="s">
        <v>48</v>
      </c>
      <c r="C8" s="11" t="s">
        <v>49</v>
      </c>
      <c r="D8" s="11">
        <v>104172.77744999999</v>
      </c>
      <c r="E8" s="11">
        <f>+D8/30.4</f>
        <v>3426.7361003289475</v>
      </c>
      <c r="F8" s="11">
        <v>25922.407583999997</v>
      </c>
      <c r="G8" s="11">
        <f>+D8-F8</f>
        <v>78250.369865999994</v>
      </c>
      <c r="H8" s="19">
        <v>0</v>
      </c>
    </row>
    <row r="9" spans="1:8" x14ac:dyDescent="0.25">
      <c r="A9" s="15">
        <v>2</v>
      </c>
      <c r="B9" s="16" t="s">
        <v>50</v>
      </c>
      <c r="C9" s="11" t="s">
        <v>51</v>
      </c>
      <c r="D9" s="11">
        <v>87959.533725000016</v>
      </c>
      <c r="E9" s="11">
        <f t="shared" ref="E9:E35" si="0">+D9/30.4</f>
        <v>2893.4057146381588</v>
      </c>
      <c r="F9" s="11">
        <v>20854.847117500001</v>
      </c>
      <c r="G9" s="11">
        <f t="shared" ref="G9:G35" si="1">+D9-F9</f>
        <v>67104.686607500014</v>
      </c>
      <c r="H9" s="19">
        <v>0</v>
      </c>
    </row>
    <row r="10" spans="1:8" x14ac:dyDescent="0.25">
      <c r="A10" s="15">
        <v>3</v>
      </c>
      <c r="B10" s="16" t="s">
        <v>52</v>
      </c>
      <c r="C10" s="11" t="s">
        <v>53</v>
      </c>
      <c r="D10" s="11">
        <v>71993.25</v>
      </c>
      <c r="E10" s="11">
        <f t="shared" si="0"/>
        <v>2368.199013157895</v>
      </c>
      <c r="F10" s="11">
        <v>16064.962</v>
      </c>
      <c r="G10" s="11">
        <f t="shared" si="1"/>
        <v>55928.288</v>
      </c>
      <c r="H10" s="19">
        <v>0</v>
      </c>
    </row>
    <row r="11" spans="1:8" x14ac:dyDescent="0.25">
      <c r="A11" s="15">
        <v>4</v>
      </c>
      <c r="B11" s="16" t="s">
        <v>54</v>
      </c>
      <c r="C11" s="11" t="s">
        <v>55</v>
      </c>
      <c r="D11" s="11">
        <v>56242.934999999998</v>
      </c>
      <c r="E11" s="11">
        <f t="shared" si="0"/>
        <v>1850.0965460526315</v>
      </c>
      <c r="F11" s="11">
        <v>11339.867499999998</v>
      </c>
      <c r="G11" s="11">
        <f t="shared" si="1"/>
        <v>44903.067499999997</v>
      </c>
      <c r="H11" s="19">
        <v>0</v>
      </c>
    </row>
    <row r="12" spans="1:8" x14ac:dyDescent="0.25">
      <c r="A12" s="15">
        <v>5</v>
      </c>
      <c r="B12" s="16" t="s">
        <v>56</v>
      </c>
      <c r="C12" s="11" t="s">
        <v>57</v>
      </c>
      <c r="D12" s="11">
        <v>44602.2549</v>
      </c>
      <c r="E12" s="11">
        <f t="shared" si="0"/>
        <v>1467.1794375000002</v>
      </c>
      <c r="F12" s="11">
        <v>8147.7455524799998</v>
      </c>
      <c r="G12" s="11">
        <f t="shared" si="1"/>
        <v>36454.509347519997</v>
      </c>
      <c r="H12" s="19">
        <v>0</v>
      </c>
    </row>
    <row r="13" spans="1:8" x14ac:dyDescent="0.25">
      <c r="A13" s="15">
        <v>6</v>
      </c>
      <c r="B13" s="16" t="s">
        <v>58</v>
      </c>
      <c r="C13" s="11" t="s">
        <v>59</v>
      </c>
      <c r="D13" s="11">
        <v>40627.808550000009</v>
      </c>
      <c r="E13" s="11">
        <f t="shared" si="0"/>
        <v>1336.4410707236846</v>
      </c>
      <c r="F13" s="11">
        <v>7212.9557709600012</v>
      </c>
      <c r="G13" s="11">
        <f t="shared" si="1"/>
        <v>33414.852779040011</v>
      </c>
      <c r="H13" s="19">
        <v>0</v>
      </c>
    </row>
    <row r="14" spans="1:8" x14ac:dyDescent="0.25">
      <c r="A14" s="15">
        <v>7</v>
      </c>
      <c r="B14" s="16" t="s">
        <v>60</v>
      </c>
      <c r="C14" s="11" t="s">
        <v>61</v>
      </c>
      <c r="D14" s="11">
        <v>37485</v>
      </c>
      <c r="E14" s="11">
        <f t="shared" si="0"/>
        <v>1233.0592105263158</v>
      </c>
      <c r="F14" s="11">
        <v>6473.7672000000002</v>
      </c>
      <c r="G14" s="11">
        <f t="shared" si="1"/>
        <v>31011.232799999998</v>
      </c>
      <c r="H14" s="19">
        <v>0</v>
      </c>
    </row>
    <row r="15" spans="1:8" x14ac:dyDescent="0.25">
      <c r="A15" s="15">
        <v>8</v>
      </c>
      <c r="B15" s="16" t="s">
        <v>62</v>
      </c>
      <c r="C15" s="11" t="s">
        <v>63</v>
      </c>
      <c r="D15" s="11">
        <v>33420.038400000005</v>
      </c>
      <c r="E15" s="11">
        <f t="shared" si="0"/>
        <v>1099.3433684210529</v>
      </c>
      <c r="F15" s="11">
        <v>5517.6882316800011</v>
      </c>
      <c r="G15" s="11">
        <f t="shared" si="1"/>
        <v>27902.350168320005</v>
      </c>
      <c r="H15" s="19">
        <v>1</v>
      </c>
    </row>
    <row r="16" spans="1:8" x14ac:dyDescent="0.25">
      <c r="A16" s="15">
        <v>9</v>
      </c>
      <c r="B16" s="16" t="s">
        <v>64</v>
      </c>
      <c r="C16" s="11" t="s">
        <v>65</v>
      </c>
      <c r="D16" s="11">
        <v>30642.2235</v>
      </c>
      <c r="E16" s="11">
        <f t="shared" si="0"/>
        <v>1007.9678782894738</v>
      </c>
      <c r="F16" s="11">
        <v>4877.1819476000001</v>
      </c>
      <c r="G16" s="11">
        <f t="shared" si="1"/>
        <v>25765.041552399998</v>
      </c>
      <c r="H16" s="19">
        <v>0</v>
      </c>
    </row>
    <row r="17" spans="1:8" x14ac:dyDescent="0.25">
      <c r="A17" s="15">
        <v>10</v>
      </c>
      <c r="B17" s="16" t="s">
        <v>66</v>
      </c>
      <c r="C17" s="11" t="s">
        <v>67</v>
      </c>
      <c r="D17" s="11">
        <v>26645.352299999999</v>
      </c>
      <c r="E17" s="11">
        <f t="shared" si="0"/>
        <v>876.49185197368422</v>
      </c>
      <c r="F17" s="11">
        <v>4023.45025928</v>
      </c>
      <c r="G17" s="11">
        <f t="shared" si="1"/>
        <v>22621.902040720001</v>
      </c>
      <c r="H17" s="19">
        <v>0</v>
      </c>
    </row>
    <row r="18" spans="1:8" x14ac:dyDescent="0.25">
      <c r="A18" s="15">
        <v>11</v>
      </c>
      <c r="B18" s="16" t="s">
        <v>68</v>
      </c>
      <c r="C18" s="11" t="s">
        <v>69</v>
      </c>
      <c r="D18" s="11">
        <v>24476.856075</v>
      </c>
      <c r="E18" s="11">
        <f t="shared" si="0"/>
        <v>805.15973930921052</v>
      </c>
      <c r="F18" s="11">
        <v>3560.2594656199999</v>
      </c>
      <c r="G18" s="11">
        <f t="shared" si="1"/>
        <v>20916.596609380002</v>
      </c>
      <c r="H18" s="19">
        <v>1</v>
      </c>
    </row>
    <row r="19" spans="1:8" x14ac:dyDescent="0.25">
      <c r="A19" s="15">
        <v>12</v>
      </c>
      <c r="B19" s="16" t="s">
        <v>70</v>
      </c>
      <c r="C19" s="11" t="s">
        <v>71</v>
      </c>
      <c r="D19" s="11">
        <v>22663.342799999999</v>
      </c>
      <c r="E19" s="11">
        <f t="shared" si="0"/>
        <v>745.50469736842103</v>
      </c>
      <c r="F19" s="11">
        <v>3172.8930300799998</v>
      </c>
      <c r="G19" s="11">
        <f t="shared" si="1"/>
        <v>19490.44976992</v>
      </c>
      <c r="H19" s="19">
        <v>0</v>
      </c>
    </row>
    <row r="20" spans="1:8" x14ac:dyDescent="0.25">
      <c r="A20" s="15">
        <v>13</v>
      </c>
      <c r="B20" s="16" t="s">
        <v>72</v>
      </c>
      <c r="C20" s="11" t="s">
        <v>73</v>
      </c>
      <c r="D20" s="11">
        <v>21284.225549999999</v>
      </c>
      <c r="E20" s="11">
        <f t="shared" si="0"/>
        <v>700.1389983552632</v>
      </c>
      <c r="F20" s="11">
        <v>2878.3135854800003</v>
      </c>
      <c r="G20" s="11">
        <f t="shared" si="1"/>
        <v>18405.911964519997</v>
      </c>
      <c r="H20" s="19">
        <v>0</v>
      </c>
    </row>
    <row r="21" spans="1:8" x14ac:dyDescent="0.25">
      <c r="A21" s="15">
        <v>14</v>
      </c>
      <c r="B21" s="16" t="s">
        <v>74</v>
      </c>
      <c r="C21" s="11" t="s">
        <v>75</v>
      </c>
      <c r="D21" s="11">
        <v>20875.837500000001</v>
      </c>
      <c r="E21" s="11">
        <f t="shared" si="0"/>
        <v>686.70518092105272</v>
      </c>
      <c r="F21" s="11">
        <v>2791.0818980000004</v>
      </c>
      <c r="G21" s="11">
        <f t="shared" si="1"/>
        <v>18084.755602000001</v>
      </c>
      <c r="H21" s="19">
        <v>0</v>
      </c>
    </row>
    <row r="22" spans="1:8" x14ac:dyDescent="0.25">
      <c r="A22" s="15">
        <v>15</v>
      </c>
      <c r="B22" s="16" t="s">
        <v>76</v>
      </c>
      <c r="C22" s="11" t="s">
        <v>77</v>
      </c>
      <c r="D22" s="11">
        <v>19845</v>
      </c>
      <c r="E22" s="11">
        <f t="shared" si="0"/>
        <v>652.79605263157896</v>
      </c>
      <c r="F22" s="11">
        <v>2570.8950080000004</v>
      </c>
      <c r="G22" s="11">
        <f t="shared" si="1"/>
        <v>17274.104992</v>
      </c>
      <c r="H22" s="19">
        <v>0</v>
      </c>
    </row>
    <row r="23" spans="1:8" x14ac:dyDescent="0.25">
      <c r="A23" s="15">
        <v>16</v>
      </c>
      <c r="B23" s="16" t="s">
        <v>78</v>
      </c>
      <c r="C23" s="11" t="s">
        <v>79</v>
      </c>
      <c r="D23" s="11">
        <v>19216.001699999997</v>
      </c>
      <c r="E23" s="11">
        <f t="shared" si="0"/>
        <v>632.10531907894733</v>
      </c>
      <c r="F23" s="11">
        <v>2436.5409711199995</v>
      </c>
      <c r="G23" s="11">
        <f t="shared" si="1"/>
        <v>16779.460728879996</v>
      </c>
      <c r="H23" s="19">
        <v>0</v>
      </c>
    </row>
    <row r="24" spans="1:8" x14ac:dyDescent="0.25">
      <c r="A24" s="15">
        <v>17</v>
      </c>
      <c r="B24" s="16" t="s">
        <v>80</v>
      </c>
      <c r="C24" s="11" t="s">
        <v>81</v>
      </c>
      <c r="D24" s="11">
        <v>17309.25</v>
      </c>
      <c r="E24" s="11">
        <f t="shared" si="0"/>
        <v>569.38322368421052</v>
      </c>
      <c r="F24" s="11">
        <v>2029.258808</v>
      </c>
      <c r="G24" s="11">
        <f t="shared" si="1"/>
        <v>15279.991192</v>
      </c>
      <c r="H24" s="19">
        <v>1</v>
      </c>
    </row>
    <row r="25" spans="1:8" x14ac:dyDescent="0.25">
      <c r="A25" s="15">
        <v>18</v>
      </c>
      <c r="B25" s="16" t="s">
        <v>82</v>
      </c>
      <c r="C25" s="11" t="s">
        <v>83</v>
      </c>
      <c r="D25" s="11">
        <v>16085.728575000001</v>
      </c>
      <c r="E25" s="11">
        <f t="shared" si="0"/>
        <v>529.1358083881579</v>
      </c>
      <c r="F25" s="11">
        <v>1767.9146316200004</v>
      </c>
      <c r="G25" s="11">
        <f t="shared" si="1"/>
        <v>14317.813943380001</v>
      </c>
      <c r="H25" s="19">
        <v>0</v>
      </c>
    </row>
    <row r="26" spans="1:8" x14ac:dyDescent="0.25">
      <c r="A26" s="15">
        <v>19</v>
      </c>
      <c r="B26" s="16" t="s">
        <v>84</v>
      </c>
      <c r="C26" s="11" t="s">
        <v>85</v>
      </c>
      <c r="D26" s="11">
        <v>15435</v>
      </c>
      <c r="E26" s="11">
        <f t="shared" si="0"/>
        <v>507.73026315789474</v>
      </c>
      <c r="F26" s="11">
        <v>1630.7312640000002</v>
      </c>
      <c r="G26" s="11">
        <f t="shared" si="1"/>
        <v>13804.268736</v>
      </c>
      <c r="H26" s="19">
        <v>0</v>
      </c>
    </row>
    <row r="27" spans="1:8" x14ac:dyDescent="0.25">
      <c r="A27" s="15">
        <v>20</v>
      </c>
      <c r="B27" s="16" t="s">
        <v>86</v>
      </c>
      <c r="C27" s="11" t="s">
        <v>87</v>
      </c>
      <c r="D27" s="11">
        <v>15269.625</v>
      </c>
      <c r="E27" s="11">
        <f t="shared" si="0"/>
        <v>502.29029605263162</v>
      </c>
      <c r="F27" s="11">
        <v>1601.0960640000003</v>
      </c>
      <c r="G27" s="11">
        <f t="shared" si="1"/>
        <v>13668.528935999999</v>
      </c>
      <c r="H27" s="19">
        <v>0</v>
      </c>
    </row>
    <row r="28" spans="1:8" x14ac:dyDescent="0.25">
      <c r="A28" s="15">
        <v>21</v>
      </c>
      <c r="B28" s="16" t="s">
        <v>88</v>
      </c>
      <c r="C28" s="11" t="s">
        <v>89</v>
      </c>
      <c r="D28" s="11">
        <v>13866.42915</v>
      </c>
      <c r="E28" s="11">
        <f t="shared" si="0"/>
        <v>456.13253782894736</v>
      </c>
      <c r="F28" s="11">
        <v>1349.6433676800002</v>
      </c>
      <c r="G28" s="11">
        <f t="shared" si="1"/>
        <v>12516.785782319999</v>
      </c>
      <c r="H28" s="19">
        <v>14</v>
      </c>
    </row>
    <row r="29" spans="1:8" x14ac:dyDescent="0.25">
      <c r="A29" s="15">
        <v>22</v>
      </c>
      <c r="B29" s="16" t="s">
        <v>90</v>
      </c>
      <c r="C29" s="11" t="s">
        <v>91</v>
      </c>
      <c r="D29" s="11">
        <v>13230</v>
      </c>
      <c r="E29" s="11">
        <f t="shared" si="0"/>
        <v>435.19736842105266</v>
      </c>
      <c r="F29" s="11">
        <v>1235.595264</v>
      </c>
      <c r="G29" s="11">
        <f t="shared" si="1"/>
        <v>11994.404736</v>
      </c>
      <c r="H29" s="19">
        <v>0</v>
      </c>
    </row>
    <row r="30" spans="1:8" x14ac:dyDescent="0.25">
      <c r="A30" s="15">
        <v>23</v>
      </c>
      <c r="B30" s="16" t="s">
        <v>92</v>
      </c>
      <c r="C30" s="11" t="s">
        <v>93</v>
      </c>
      <c r="D30" s="11">
        <v>12458.25</v>
      </c>
      <c r="E30" s="11">
        <f t="shared" si="0"/>
        <v>409.81085526315792</v>
      </c>
      <c r="F30" s="11">
        <v>1106.4667999999999</v>
      </c>
      <c r="G30" s="11">
        <f t="shared" si="1"/>
        <v>11351.7832</v>
      </c>
      <c r="H30" s="19">
        <v>0</v>
      </c>
    </row>
    <row r="31" spans="1:8" x14ac:dyDescent="0.25">
      <c r="A31" s="15">
        <v>24</v>
      </c>
      <c r="B31" s="16" t="s">
        <v>94</v>
      </c>
      <c r="C31" s="11" t="s">
        <v>95</v>
      </c>
      <c r="D31" s="11">
        <v>10909.876950000002</v>
      </c>
      <c r="E31" s="11">
        <f t="shared" si="0"/>
        <v>358.87753125000006</v>
      </c>
      <c r="F31" s="11">
        <v>869.89648416000023</v>
      </c>
      <c r="G31" s="11">
        <f t="shared" si="1"/>
        <v>10039.980465840001</v>
      </c>
      <c r="H31" s="19">
        <v>0</v>
      </c>
    </row>
    <row r="32" spans="1:8" x14ac:dyDescent="0.25">
      <c r="A32" s="15">
        <v>25</v>
      </c>
      <c r="B32" s="16" t="s">
        <v>96</v>
      </c>
      <c r="C32" s="11" t="s">
        <v>97</v>
      </c>
      <c r="D32" s="11">
        <v>10521.04725</v>
      </c>
      <c r="E32" s="11">
        <f t="shared" si="0"/>
        <v>346.08708059210528</v>
      </c>
      <c r="F32" s="11">
        <v>827.59181279999996</v>
      </c>
      <c r="G32" s="11">
        <f t="shared" si="1"/>
        <v>9693.4554372000002</v>
      </c>
      <c r="H32" s="19">
        <v>1</v>
      </c>
    </row>
    <row r="33" spans="1:8" x14ac:dyDescent="0.25">
      <c r="A33" s="15">
        <v>26</v>
      </c>
      <c r="B33" s="16" t="s">
        <v>98</v>
      </c>
      <c r="C33" s="11" t="s">
        <v>99</v>
      </c>
      <c r="D33" s="11">
        <v>9551.9056500000006</v>
      </c>
      <c r="E33" s="11">
        <f t="shared" si="0"/>
        <v>314.20742269736843</v>
      </c>
      <c r="F33" s="11">
        <v>722.14920672000005</v>
      </c>
      <c r="G33" s="11">
        <f t="shared" si="1"/>
        <v>8829.7564432800009</v>
      </c>
      <c r="H33" s="19">
        <v>0</v>
      </c>
    </row>
    <row r="34" spans="1:8" x14ac:dyDescent="0.25">
      <c r="A34" s="15">
        <v>27</v>
      </c>
      <c r="B34" s="16" t="s">
        <v>100</v>
      </c>
      <c r="C34" s="11" t="s">
        <v>101</v>
      </c>
      <c r="D34" s="11">
        <v>8672.9816250000003</v>
      </c>
      <c r="E34" s="11">
        <f t="shared" si="0"/>
        <v>285.2954481907895</v>
      </c>
      <c r="F34" s="11">
        <v>626.5222728</v>
      </c>
      <c r="G34" s="11">
        <f t="shared" si="1"/>
        <v>8046.4593522000005</v>
      </c>
      <c r="H34" s="19">
        <v>0</v>
      </c>
    </row>
    <row r="35" spans="1:8" x14ac:dyDescent="0.25">
      <c r="A35" s="15">
        <v>28</v>
      </c>
      <c r="B35" s="16" t="s">
        <v>102</v>
      </c>
      <c r="C35" s="11" t="s">
        <v>103</v>
      </c>
      <c r="D35" s="11">
        <v>8268.75</v>
      </c>
      <c r="E35" s="11">
        <f t="shared" si="0"/>
        <v>271.99835526315792</v>
      </c>
      <c r="F35" s="11">
        <v>582.54187200000001</v>
      </c>
      <c r="G35" s="11">
        <f t="shared" si="1"/>
        <v>7686.2081280000002</v>
      </c>
      <c r="H35" s="19">
        <v>0</v>
      </c>
    </row>
    <row r="36" spans="1:8" x14ac:dyDescent="0.25">
      <c r="H36" s="18">
        <f>SUM(H8:H35)</f>
        <v>18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AC032-86FD-43B5-95BE-3F80B3B9FBEC}">
  <sheetPr>
    <pageSetUpPr fitToPage="1"/>
  </sheetPr>
  <dimension ref="A7:H20"/>
  <sheetViews>
    <sheetView showGridLines="0" zoomScaleNormal="100" workbookViewId="0">
      <selection activeCell="D31" sqref="D31"/>
    </sheetView>
  </sheetViews>
  <sheetFormatPr baseColWidth="10" defaultRowHeight="15" x14ac:dyDescent="0.25"/>
  <cols>
    <col min="1" max="8" width="17.140625" style="17" customWidth="1"/>
    <col min="9" max="16384" width="11.42578125" style="17"/>
  </cols>
  <sheetData>
    <row r="7" spans="1:8" ht="24" x14ac:dyDescent="0.25">
      <c r="A7" s="2" t="s">
        <v>44</v>
      </c>
      <c r="B7" s="2" t="s">
        <v>43</v>
      </c>
      <c r="C7" s="2" t="s">
        <v>46</v>
      </c>
      <c r="D7" s="3" t="s">
        <v>26</v>
      </c>
      <c r="E7" s="14" t="s">
        <v>47</v>
      </c>
      <c r="F7" s="3" t="s">
        <v>11</v>
      </c>
      <c r="G7" s="3" t="s">
        <v>12</v>
      </c>
      <c r="H7" s="3" t="s">
        <v>118</v>
      </c>
    </row>
    <row r="8" spans="1:8" x14ac:dyDescent="0.25">
      <c r="A8" s="22">
        <v>1</v>
      </c>
      <c r="B8" s="11" t="s">
        <v>122</v>
      </c>
      <c r="C8" s="11" t="s">
        <v>123</v>
      </c>
      <c r="D8" s="11">
        <v>30642.2235</v>
      </c>
      <c r="E8" s="11">
        <f>+D8/30.4</f>
        <v>1007.9678782894738</v>
      </c>
      <c r="F8" s="11">
        <v>4877.1819476000001</v>
      </c>
      <c r="G8" s="11">
        <f>+D8-F8</f>
        <v>25765.041552399998</v>
      </c>
      <c r="H8" s="19">
        <v>2</v>
      </c>
    </row>
    <row r="9" spans="1:8" x14ac:dyDescent="0.25">
      <c r="A9" s="22">
        <v>2</v>
      </c>
      <c r="B9" s="11" t="s">
        <v>124</v>
      </c>
      <c r="C9" s="11" t="s">
        <v>123</v>
      </c>
      <c r="D9" s="11">
        <v>26645.356500000002</v>
      </c>
      <c r="E9" s="11">
        <f t="shared" ref="E9:E19" si="0">+D9/30.4</f>
        <v>876.49199013157909</v>
      </c>
      <c r="F9" s="11">
        <v>4023.4511564000004</v>
      </c>
      <c r="G9" s="11">
        <f t="shared" ref="G9:G19" si="1">+D9-F9</f>
        <v>22621.905343600003</v>
      </c>
      <c r="H9" s="19">
        <v>5</v>
      </c>
    </row>
    <row r="10" spans="1:8" x14ac:dyDescent="0.25">
      <c r="A10" s="22">
        <v>3</v>
      </c>
      <c r="B10" s="11" t="s">
        <v>125</v>
      </c>
      <c r="C10" s="11" t="s">
        <v>123</v>
      </c>
      <c r="D10" s="11">
        <v>15269.625</v>
      </c>
      <c r="E10" s="11">
        <f t="shared" si="0"/>
        <v>502.29029605263162</v>
      </c>
      <c r="F10" s="11">
        <v>1601.0960640000003</v>
      </c>
      <c r="G10" s="11">
        <f t="shared" si="1"/>
        <v>13668.528935999999</v>
      </c>
      <c r="H10" s="19">
        <v>1</v>
      </c>
    </row>
    <row r="11" spans="1:8" x14ac:dyDescent="0.25">
      <c r="A11" s="22">
        <v>4</v>
      </c>
      <c r="B11" s="11" t="s">
        <v>126</v>
      </c>
      <c r="C11" s="11" t="s">
        <v>127</v>
      </c>
      <c r="D11" s="11">
        <v>24476.854500000001</v>
      </c>
      <c r="E11" s="11">
        <f t="shared" si="0"/>
        <v>805.15968750000013</v>
      </c>
      <c r="F11" s="11">
        <v>3560.2591292000006</v>
      </c>
      <c r="G11" s="11">
        <f t="shared" si="1"/>
        <v>20916.595370800002</v>
      </c>
      <c r="H11" s="19">
        <v>2</v>
      </c>
    </row>
    <row r="12" spans="1:8" x14ac:dyDescent="0.25">
      <c r="A12" s="22">
        <v>5</v>
      </c>
      <c r="B12" s="11" t="s">
        <v>128</v>
      </c>
      <c r="C12" s="11" t="s">
        <v>127</v>
      </c>
      <c r="D12" s="11">
        <v>21284.2245</v>
      </c>
      <c r="E12" s="11">
        <f t="shared" si="0"/>
        <v>700.13896381578957</v>
      </c>
      <c r="F12" s="11">
        <v>2878.3133612000001</v>
      </c>
      <c r="G12" s="11">
        <f t="shared" si="1"/>
        <v>18405.911138800002</v>
      </c>
      <c r="H12" s="19">
        <v>5</v>
      </c>
    </row>
    <row r="13" spans="1:8" x14ac:dyDescent="0.25">
      <c r="A13" s="22">
        <v>6</v>
      </c>
      <c r="B13" s="11" t="s">
        <v>129</v>
      </c>
      <c r="C13" s="11" t="s">
        <v>127</v>
      </c>
      <c r="D13" s="11">
        <v>12458.25</v>
      </c>
      <c r="E13" s="11">
        <f t="shared" si="0"/>
        <v>409.81085526315792</v>
      </c>
      <c r="F13" s="11">
        <v>1106.4667999999999</v>
      </c>
      <c r="G13" s="11">
        <f t="shared" si="1"/>
        <v>11351.7832</v>
      </c>
      <c r="H13" s="19">
        <v>1</v>
      </c>
    </row>
    <row r="14" spans="1:8" x14ac:dyDescent="0.25">
      <c r="A14" s="22">
        <v>7</v>
      </c>
      <c r="B14" s="11" t="s">
        <v>130</v>
      </c>
      <c r="C14" s="11" t="s">
        <v>131</v>
      </c>
      <c r="D14" s="11">
        <v>16085.727000000001</v>
      </c>
      <c r="E14" s="11">
        <f t="shared" si="0"/>
        <v>529.13575657894739</v>
      </c>
      <c r="F14" s="11">
        <v>1767.9142952000004</v>
      </c>
      <c r="G14" s="11">
        <f t="shared" si="1"/>
        <v>14317.812704800001</v>
      </c>
      <c r="H14" s="19">
        <v>13</v>
      </c>
    </row>
    <row r="15" spans="1:8" x14ac:dyDescent="0.25">
      <c r="A15" s="22">
        <v>8</v>
      </c>
      <c r="B15" s="11" t="s">
        <v>132</v>
      </c>
      <c r="C15" s="11" t="s">
        <v>131</v>
      </c>
      <c r="D15" s="11">
        <v>13866.426000000001</v>
      </c>
      <c r="E15" s="11">
        <f t="shared" si="0"/>
        <v>456.13243421052636</v>
      </c>
      <c r="F15" s="11">
        <v>1349.6428032000003</v>
      </c>
      <c r="G15" s="11">
        <f t="shared" si="1"/>
        <v>12516.783196800001</v>
      </c>
      <c r="H15" s="19">
        <v>16</v>
      </c>
    </row>
    <row r="16" spans="1:8" x14ac:dyDescent="0.25">
      <c r="A16" s="22">
        <v>9</v>
      </c>
      <c r="B16" s="11" t="s">
        <v>133</v>
      </c>
      <c r="C16" s="11" t="s">
        <v>131</v>
      </c>
      <c r="D16" s="11">
        <v>9551.9025000000001</v>
      </c>
      <c r="E16" s="11">
        <f t="shared" si="0"/>
        <v>314.20731907894736</v>
      </c>
      <c r="F16" s="11">
        <v>722.148864</v>
      </c>
      <c r="G16" s="11">
        <f t="shared" si="1"/>
        <v>8829.7536359999995</v>
      </c>
      <c r="H16" s="19">
        <v>3</v>
      </c>
    </row>
    <row r="17" spans="1:8" x14ac:dyDescent="0.25">
      <c r="A17" s="22">
        <v>10</v>
      </c>
      <c r="B17" s="11" t="s">
        <v>134</v>
      </c>
      <c r="C17" s="11" t="s">
        <v>135</v>
      </c>
      <c r="D17" s="11">
        <v>10909.878000000001</v>
      </c>
      <c r="E17" s="11">
        <f t="shared" si="0"/>
        <v>358.87756578947375</v>
      </c>
      <c r="F17" s="11">
        <v>869.89659840000002</v>
      </c>
      <c r="G17" s="11">
        <f t="shared" si="1"/>
        <v>10039.9814016</v>
      </c>
      <c r="H17" s="19">
        <v>4</v>
      </c>
    </row>
    <row r="18" spans="1:8" x14ac:dyDescent="0.25">
      <c r="A18" s="22">
        <v>11</v>
      </c>
      <c r="B18" s="11" t="s">
        <v>136</v>
      </c>
      <c r="C18" s="11" t="s">
        <v>135</v>
      </c>
      <c r="D18" s="11">
        <v>9552.0600000000013</v>
      </c>
      <c r="E18" s="11">
        <f t="shared" si="0"/>
        <v>314.21250000000003</v>
      </c>
      <c r="F18" s="11">
        <v>722.16600000000017</v>
      </c>
      <c r="G18" s="11">
        <f t="shared" si="1"/>
        <v>8829.8940000000002</v>
      </c>
      <c r="H18" s="19">
        <v>5</v>
      </c>
    </row>
    <row r="19" spans="1:8" x14ac:dyDescent="0.25">
      <c r="A19" s="22">
        <v>12</v>
      </c>
      <c r="B19" s="11" t="s">
        <v>137</v>
      </c>
      <c r="C19" s="11" t="s">
        <v>135</v>
      </c>
      <c r="D19" s="11">
        <v>7950.1844498999999</v>
      </c>
      <c r="E19" s="11">
        <f t="shared" si="0"/>
        <v>261.51922532565789</v>
      </c>
      <c r="F19" s="11">
        <v>547.88194014911994</v>
      </c>
      <c r="G19" s="11">
        <f t="shared" si="1"/>
        <v>7402.3025097508798</v>
      </c>
      <c r="H19" s="19">
        <v>1</v>
      </c>
    </row>
    <row r="20" spans="1:8" x14ac:dyDescent="0.25">
      <c r="H20" s="23">
        <f>SUM(H8:H19)</f>
        <v>58</v>
      </c>
    </row>
  </sheetData>
  <pageMargins left="0.25" right="0.25" top="0.75" bottom="0.75" header="0.3" footer="0.3"/>
  <pageSetup scale="75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7A203-66F9-49DC-84CA-36D8765AB939}">
  <sheetPr>
    <tabColor theme="0"/>
    <pageSetUpPr fitToPage="1"/>
  </sheetPr>
  <dimension ref="A1:T32"/>
  <sheetViews>
    <sheetView zoomScale="89" zoomScaleNormal="89" workbookViewId="0">
      <selection activeCell="W28" sqref="W28"/>
    </sheetView>
  </sheetViews>
  <sheetFormatPr baseColWidth="10" defaultRowHeight="15" x14ac:dyDescent="0.25"/>
  <cols>
    <col min="1" max="1" width="3.42578125" bestFit="1" customWidth="1"/>
    <col min="2" max="2" width="10.7109375" style="1" bestFit="1" customWidth="1"/>
    <col min="3" max="3" width="12.85546875" bestFit="1" customWidth="1"/>
    <col min="4" max="4" width="9.7109375" bestFit="1" customWidth="1"/>
    <col min="5" max="5" width="8.5703125" bestFit="1" customWidth="1"/>
    <col min="6" max="6" width="8.140625" bestFit="1" customWidth="1"/>
    <col min="7" max="7" width="9.140625" bestFit="1" customWidth="1"/>
    <col min="8" max="8" width="32.42578125" style="1" bestFit="1" customWidth="1"/>
    <col min="9" max="9" width="34.85546875" style="1" bestFit="1" customWidth="1"/>
    <col min="10" max="10" width="24.7109375" style="1" bestFit="1" customWidth="1"/>
    <col min="11" max="11" width="19.5703125" style="1" bestFit="1" customWidth="1"/>
    <col min="12" max="12" width="8.5703125" bestFit="1" customWidth="1"/>
    <col min="13" max="14" width="9.42578125" bestFit="1" customWidth="1"/>
    <col min="15" max="15" width="10.85546875" customWidth="1"/>
    <col min="16" max="16" width="11" customWidth="1"/>
    <col min="17" max="17" width="9.5703125" bestFit="1" customWidth="1"/>
    <col min="18" max="18" width="8.5703125" bestFit="1" customWidth="1"/>
    <col min="19" max="19" width="11" bestFit="1" customWidth="1"/>
    <col min="20" max="20" width="10.42578125" bestFit="1" customWidth="1"/>
  </cols>
  <sheetData>
    <row r="1" spans="1:20" ht="15.75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20" ht="15.75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20" ht="15.75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20" ht="15.75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20" ht="15.75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20" ht="15.75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20" ht="15.75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</row>
    <row r="8" spans="1:20" s="4" customFormat="1" ht="54.75" customHeight="1" x14ac:dyDescent="0.25">
      <c r="A8" s="2" t="s">
        <v>44</v>
      </c>
      <c r="B8" s="2" t="s">
        <v>43</v>
      </c>
      <c r="C8" s="3" t="s">
        <v>26</v>
      </c>
      <c r="D8" s="3" t="s">
        <v>11</v>
      </c>
      <c r="E8" s="3" t="s">
        <v>27</v>
      </c>
      <c r="F8" s="3" t="s">
        <v>28</v>
      </c>
      <c r="G8" s="3" t="s">
        <v>29</v>
      </c>
      <c r="H8" s="3" t="s">
        <v>30</v>
      </c>
      <c r="I8" s="13" t="s">
        <v>0</v>
      </c>
      <c r="J8" s="3" t="s">
        <v>31</v>
      </c>
      <c r="K8" s="3" t="s">
        <v>32</v>
      </c>
      <c r="L8" s="3" t="s">
        <v>25</v>
      </c>
      <c r="M8" s="3" t="s">
        <v>33</v>
      </c>
      <c r="N8" s="3" t="s">
        <v>34</v>
      </c>
      <c r="O8" s="3" t="s">
        <v>35</v>
      </c>
      <c r="P8" s="3" t="s">
        <v>36</v>
      </c>
      <c r="Q8" s="3" t="s">
        <v>37</v>
      </c>
      <c r="R8" s="3" t="s">
        <v>38</v>
      </c>
      <c r="S8" s="3" t="s">
        <v>12</v>
      </c>
      <c r="T8" s="3" t="s">
        <v>104</v>
      </c>
    </row>
    <row r="9" spans="1:20" x14ac:dyDescent="0.25">
      <c r="A9" s="5">
        <v>1</v>
      </c>
      <c r="B9" s="6" t="s">
        <v>1</v>
      </c>
      <c r="C9" s="11">
        <v>147136.10999999999</v>
      </c>
      <c r="D9" s="11">
        <v>40106.89</v>
      </c>
      <c r="E9" s="11">
        <v>1322.5832699309999</v>
      </c>
      <c r="F9" s="11">
        <v>928.78038618749986</v>
      </c>
      <c r="G9" s="11">
        <f>+E9+F9</f>
        <v>2251.3636561184999</v>
      </c>
      <c r="H9" s="9" t="s">
        <v>39</v>
      </c>
      <c r="I9" s="9" t="s">
        <v>40</v>
      </c>
      <c r="J9" s="9" t="s">
        <v>41</v>
      </c>
      <c r="K9" s="9" t="s">
        <v>42</v>
      </c>
      <c r="L9" s="11">
        <v>2714.25</v>
      </c>
      <c r="M9" s="11">
        <v>8414.1750000000011</v>
      </c>
      <c r="N9" s="11">
        <v>4207.0875000000005</v>
      </c>
      <c r="O9" s="11">
        <v>4251.7502123249997</v>
      </c>
      <c r="P9" s="11">
        <v>5600.7521243519996</v>
      </c>
      <c r="Q9" s="11">
        <v>9857.3504385509987</v>
      </c>
      <c r="R9" s="11">
        <f>C9*(2%)</f>
        <v>2942.7221999999997</v>
      </c>
      <c r="S9" s="10">
        <f>C9-D9-G9</f>
        <v>104777.85634388149</v>
      </c>
      <c r="T9" s="19">
        <v>7</v>
      </c>
    </row>
    <row r="10" spans="1:20" x14ac:dyDescent="0.25">
      <c r="A10" s="5">
        <v>2</v>
      </c>
      <c r="B10" s="6" t="s">
        <v>45</v>
      </c>
      <c r="C10" s="11">
        <v>109305</v>
      </c>
      <c r="D10" s="11">
        <v>27564.720000000001</v>
      </c>
      <c r="E10" s="11">
        <v>1322.5832699309999</v>
      </c>
      <c r="F10" s="11">
        <v>928.78038618749986</v>
      </c>
      <c r="G10" s="11">
        <f t="shared" ref="G10:G31" si="0">+E10+F10</f>
        <v>2251.3636561184999</v>
      </c>
      <c r="H10" s="9" t="s">
        <v>39</v>
      </c>
      <c r="I10" s="9" t="s">
        <v>40</v>
      </c>
      <c r="J10" s="9" t="s">
        <v>41</v>
      </c>
      <c r="K10" s="9" t="s">
        <v>42</v>
      </c>
      <c r="L10" s="11">
        <v>2714.25</v>
      </c>
      <c r="M10" s="11">
        <v>8414.1750000000011</v>
      </c>
      <c r="N10" s="11">
        <v>4207.0875000000005</v>
      </c>
      <c r="O10" s="11">
        <v>4251.7502123249997</v>
      </c>
      <c r="P10" s="11">
        <v>5600.7521243519996</v>
      </c>
      <c r="Q10" s="11">
        <v>9857.3504385509987</v>
      </c>
      <c r="R10" s="11">
        <f>C10*(2%)</f>
        <v>2186.1</v>
      </c>
      <c r="S10" s="10">
        <f t="shared" ref="S10:S31" si="1">C10-D10-G10</f>
        <v>79488.916343881501</v>
      </c>
      <c r="T10" s="19">
        <v>1</v>
      </c>
    </row>
    <row r="11" spans="1:20" x14ac:dyDescent="0.25">
      <c r="A11" s="5">
        <v>3</v>
      </c>
      <c r="B11" s="6" t="s">
        <v>4</v>
      </c>
      <c r="C11" s="7">
        <v>95754.18</v>
      </c>
      <c r="D11" s="11">
        <v>23228.46</v>
      </c>
      <c r="E11" s="11">
        <v>1322.5832699309999</v>
      </c>
      <c r="F11" s="11">
        <v>928.78038618749986</v>
      </c>
      <c r="G11" s="11">
        <f t="shared" si="0"/>
        <v>2251.3636561184999</v>
      </c>
      <c r="H11" s="8" t="s">
        <v>39</v>
      </c>
      <c r="I11" s="9" t="s">
        <v>40</v>
      </c>
      <c r="J11" s="9" t="s">
        <v>41</v>
      </c>
      <c r="K11" s="9" t="s">
        <v>42</v>
      </c>
      <c r="L11" s="11">
        <v>2714.25</v>
      </c>
      <c r="M11" s="11">
        <v>8414.1750000000011</v>
      </c>
      <c r="N11" s="11">
        <v>4207.0875000000005</v>
      </c>
      <c r="O11" s="11">
        <v>4251.7502123249997</v>
      </c>
      <c r="P11" s="11">
        <v>5600.7521243519996</v>
      </c>
      <c r="Q11" s="11">
        <v>9857.3504385509987</v>
      </c>
      <c r="R11" s="7">
        <f t="shared" ref="R11:R31" si="2">C11*(2%)</f>
        <v>1915.0835999999999</v>
      </c>
      <c r="S11" s="10">
        <f t="shared" si="1"/>
        <v>70274.356343881504</v>
      </c>
      <c r="T11" s="19">
        <v>1</v>
      </c>
    </row>
    <row r="12" spans="1:20" x14ac:dyDescent="0.25">
      <c r="A12" s="5">
        <v>4</v>
      </c>
      <c r="B12" s="6" t="s">
        <v>10</v>
      </c>
      <c r="C12" s="11">
        <v>75614.48</v>
      </c>
      <c r="D12" s="11">
        <v>17151.330000000002</v>
      </c>
      <c r="E12" s="11">
        <v>1322.5832699309999</v>
      </c>
      <c r="F12" s="11">
        <v>928.78038618749986</v>
      </c>
      <c r="G12" s="11">
        <f t="shared" si="0"/>
        <v>2251.3636561184999</v>
      </c>
      <c r="H12" s="9" t="s">
        <v>39</v>
      </c>
      <c r="I12" s="9" t="s">
        <v>40</v>
      </c>
      <c r="J12" s="9" t="s">
        <v>41</v>
      </c>
      <c r="K12" s="9" t="s">
        <v>42</v>
      </c>
      <c r="L12" s="11">
        <v>2714.25</v>
      </c>
      <c r="M12" s="11">
        <v>8414.1750000000011</v>
      </c>
      <c r="N12" s="11">
        <v>4207.0875000000005</v>
      </c>
      <c r="O12" s="11">
        <v>4251.7502123249997</v>
      </c>
      <c r="P12" s="11">
        <v>5600.7521243519996</v>
      </c>
      <c r="Q12" s="11">
        <v>9857.3504385509987</v>
      </c>
      <c r="R12" s="11">
        <f t="shared" si="2"/>
        <v>1512.2895999999998</v>
      </c>
      <c r="S12" s="10">
        <f t="shared" si="1"/>
        <v>56211.786343881497</v>
      </c>
      <c r="T12" s="19">
        <v>1</v>
      </c>
    </row>
    <row r="13" spans="1:20" x14ac:dyDescent="0.25">
      <c r="A13" s="5">
        <v>5</v>
      </c>
      <c r="B13" s="6" t="s">
        <v>13</v>
      </c>
      <c r="C13" s="11">
        <v>67757.73</v>
      </c>
      <c r="D13" s="11">
        <v>14794.31</v>
      </c>
      <c r="E13" s="11">
        <v>1322.5832699309999</v>
      </c>
      <c r="F13" s="11">
        <v>856.25350582191777</v>
      </c>
      <c r="G13" s="11">
        <f t="shared" si="0"/>
        <v>2178.8367757529177</v>
      </c>
      <c r="H13" s="9" t="s">
        <v>39</v>
      </c>
      <c r="I13" s="9" t="s">
        <v>40</v>
      </c>
      <c r="J13" s="9" t="s">
        <v>41</v>
      </c>
      <c r="K13" s="9" t="s">
        <v>42</v>
      </c>
      <c r="L13" s="11">
        <v>2502.2988348377539</v>
      </c>
      <c r="M13" s="11">
        <v>7757.1263879970375</v>
      </c>
      <c r="N13" s="11">
        <v>3878.5631939985187</v>
      </c>
      <c r="O13" s="11">
        <v>3919.7382710958905</v>
      </c>
      <c r="P13" s="11">
        <v>5600.7521243519996</v>
      </c>
      <c r="Q13" s="11">
        <v>9132.0816348951776</v>
      </c>
      <c r="R13" s="11">
        <f t="shared" si="2"/>
        <v>1355.1545999999998</v>
      </c>
      <c r="S13" s="10">
        <f t="shared" si="1"/>
        <v>50784.583224247079</v>
      </c>
      <c r="T13" s="19">
        <v>0</v>
      </c>
    </row>
    <row r="14" spans="1:20" x14ac:dyDescent="0.25">
      <c r="A14" s="5">
        <v>6</v>
      </c>
      <c r="B14" s="6" t="s">
        <v>6</v>
      </c>
      <c r="C14" s="11">
        <v>59681</v>
      </c>
      <c r="D14" s="11">
        <v>12371.29</v>
      </c>
      <c r="E14" s="11">
        <v>1066.517168673</v>
      </c>
      <c r="F14" s="11">
        <v>754.18859714225869</v>
      </c>
      <c r="G14" s="11">
        <f t="shared" si="0"/>
        <v>1820.7057658152587</v>
      </c>
      <c r="H14" s="9" t="s">
        <v>39</v>
      </c>
      <c r="I14" s="9" t="s">
        <v>40</v>
      </c>
      <c r="J14" s="9" t="s">
        <v>41</v>
      </c>
      <c r="K14" s="9" t="s">
        <v>42</v>
      </c>
      <c r="L14" s="11">
        <v>2204.0263018432443</v>
      </c>
      <c r="M14" s="11">
        <v>6832.4815357140578</v>
      </c>
      <c r="N14" s="11">
        <v>3416.2407678570289</v>
      </c>
      <c r="O14" s="11">
        <v>3452.5078002512282</v>
      </c>
      <c r="P14" s="11">
        <v>4654.0835075799996</v>
      </c>
      <c r="Q14" s="11">
        <v>8111.4325480985863</v>
      </c>
      <c r="R14" s="11">
        <f t="shared" si="2"/>
        <v>1193.6200000000001</v>
      </c>
      <c r="S14" s="10">
        <f t="shared" si="1"/>
        <v>45489.004234184744</v>
      </c>
      <c r="T14" s="19">
        <v>8</v>
      </c>
    </row>
    <row r="15" spans="1:20" x14ac:dyDescent="0.25">
      <c r="A15" s="5">
        <v>7</v>
      </c>
      <c r="B15" s="6" t="s">
        <v>2</v>
      </c>
      <c r="C15" s="11">
        <v>57727.623317174992</v>
      </c>
      <c r="D15" s="11">
        <v>11785.27</v>
      </c>
      <c r="E15" s="11">
        <v>1030.3119855269999</v>
      </c>
      <c r="F15" s="11">
        <v>729.50318506977999</v>
      </c>
      <c r="G15" s="11">
        <f t="shared" si="0"/>
        <v>1759.8151705967798</v>
      </c>
      <c r="H15" s="9" t="s">
        <v>39</v>
      </c>
      <c r="I15" s="9" t="s">
        <v>40</v>
      </c>
      <c r="J15" s="9" t="s">
        <v>41</v>
      </c>
      <c r="K15" s="9" t="s">
        <v>42</v>
      </c>
      <c r="L15" s="10">
        <v>2131.8861267123289</v>
      </c>
      <c r="M15" s="11">
        <v>6608.8469928082195</v>
      </c>
      <c r="N15" s="11">
        <v>3304.4234964041098</v>
      </c>
      <c r="O15" s="11">
        <v>3339.5034694305486</v>
      </c>
      <c r="P15" s="11">
        <v>4520.2340426159999</v>
      </c>
      <c r="Q15" s="11">
        <v>7864.5784273738</v>
      </c>
      <c r="R15" s="11">
        <f t="shared" si="2"/>
        <v>1154.5524663434999</v>
      </c>
      <c r="S15" s="10">
        <f t="shared" si="1"/>
        <v>44182.538146578205</v>
      </c>
      <c r="T15" s="19">
        <v>7</v>
      </c>
    </row>
    <row r="16" spans="1:20" x14ac:dyDescent="0.25">
      <c r="A16" s="5">
        <v>8</v>
      </c>
      <c r="B16" s="6" t="s">
        <v>5</v>
      </c>
      <c r="C16" s="11">
        <v>46649.566816650004</v>
      </c>
      <c r="D16" s="11">
        <v>8629.27</v>
      </c>
      <c r="E16" s="11">
        <v>824.99035429800006</v>
      </c>
      <c r="F16" s="11">
        <v>589.50993682684418</v>
      </c>
      <c r="G16" s="11">
        <f t="shared" si="0"/>
        <v>1414.5002911248444</v>
      </c>
      <c r="H16" s="9" t="s">
        <v>39</v>
      </c>
      <c r="I16" s="9" t="s">
        <v>40</v>
      </c>
      <c r="J16" s="9" t="s">
        <v>41</v>
      </c>
      <c r="K16" s="9" t="s">
        <v>42</v>
      </c>
      <c r="L16" s="11">
        <v>1722.7725410958908</v>
      </c>
      <c r="M16" s="11">
        <v>5340.5948773972623</v>
      </c>
      <c r="N16" s="11">
        <v>2670.2974386986311</v>
      </c>
      <c r="O16" s="11">
        <v>2698.645488585109</v>
      </c>
      <c r="P16" s="11">
        <v>3761.1661938299999</v>
      </c>
      <c r="Q16" s="11">
        <v>6464.6459449444428</v>
      </c>
      <c r="R16" s="11">
        <f t="shared" si="2"/>
        <v>932.99133633300005</v>
      </c>
      <c r="S16" s="10">
        <f t="shared" si="1"/>
        <v>36605.796525525162</v>
      </c>
      <c r="T16" s="19">
        <v>15</v>
      </c>
    </row>
    <row r="17" spans="1:20" x14ac:dyDescent="0.25">
      <c r="A17" s="5">
        <v>9</v>
      </c>
      <c r="B17" s="6" t="s">
        <v>7</v>
      </c>
      <c r="C17" s="11">
        <v>43364.881984724991</v>
      </c>
      <c r="D17" s="11">
        <v>7856.72</v>
      </c>
      <c r="E17" s="11">
        <v>764.10803148900004</v>
      </c>
      <c r="F17" s="11">
        <v>548.00141960149051</v>
      </c>
      <c r="G17" s="11">
        <f t="shared" si="0"/>
        <v>1312.1094510904904</v>
      </c>
      <c r="H17" s="9" t="s">
        <v>39</v>
      </c>
      <c r="I17" s="9" t="s">
        <v>40</v>
      </c>
      <c r="J17" s="9" t="s">
        <v>41</v>
      </c>
      <c r="K17" s="9" t="s">
        <v>42</v>
      </c>
      <c r="L17" s="11">
        <v>1601.4688458904109</v>
      </c>
      <c r="M17" s="11">
        <v>4964.5534222602737</v>
      </c>
      <c r="N17" s="11">
        <v>2482.2767111301368</v>
      </c>
      <c r="O17" s="11">
        <v>2508.6287208423792</v>
      </c>
      <c r="P17" s="11">
        <v>3536.0860913239999</v>
      </c>
      <c r="Q17" s="11">
        <v>6049.5607726909057</v>
      </c>
      <c r="R17" s="11">
        <f t="shared" si="2"/>
        <v>867.29763969449982</v>
      </c>
      <c r="S17" s="10">
        <f t="shared" si="1"/>
        <v>34196.052533634502</v>
      </c>
      <c r="T17" s="19">
        <v>6</v>
      </c>
    </row>
    <row r="18" spans="1:20" x14ac:dyDescent="0.25">
      <c r="A18" s="5">
        <v>10</v>
      </c>
      <c r="B18" s="6" t="s">
        <v>14</v>
      </c>
      <c r="C18" s="11">
        <v>41056.380669464997</v>
      </c>
      <c r="D18" s="11">
        <v>7313.76</v>
      </c>
      <c r="E18" s="11">
        <v>721.31826277499999</v>
      </c>
      <c r="F18" s="11">
        <v>518.82892010385558</v>
      </c>
      <c r="G18" s="11">
        <f t="shared" si="0"/>
        <v>1240.1471828788556</v>
      </c>
      <c r="H18" s="9" t="s">
        <v>39</v>
      </c>
      <c r="I18" s="9" t="s">
        <v>40</v>
      </c>
      <c r="J18" s="9" t="s">
        <v>41</v>
      </c>
      <c r="K18" s="9" t="s">
        <v>42</v>
      </c>
      <c r="L18" s="11">
        <v>1516.2156924657534</v>
      </c>
      <c r="M18" s="11">
        <v>4700.2686466438354</v>
      </c>
      <c r="N18" s="11">
        <v>2350.1343233219177</v>
      </c>
      <c r="O18" s="11">
        <v>2375.0835009198727</v>
      </c>
      <c r="P18" s="11">
        <v>3377.8936130480001</v>
      </c>
      <c r="Q18" s="11">
        <v>5757.8357777145575</v>
      </c>
      <c r="R18" s="11">
        <f t="shared" si="2"/>
        <v>821.1276133893</v>
      </c>
      <c r="S18" s="10">
        <f t="shared" si="1"/>
        <v>32502.473486586139</v>
      </c>
      <c r="T18" s="19">
        <v>6</v>
      </c>
    </row>
    <row r="19" spans="1:20" x14ac:dyDescent="0.25">
      <c r="A19" s="5">
        <v>11</v>
      </c>
      <c r="B19" s="6" t="s">
        <v>15</v>
      </c>
      <c r="C19" s="11">
        <v>33862.266968669996</v>
      </c>
      <c r="D19" s="11">
        <v>5621.7</v>
      </c>
      <c r="E19" s="11">
        <v>587.980405023</v>
      </c>
      <c r="F19" s="11">
        <v>427.91700381641192</v>
      </c>
      <c r="G19" s="11">
        <f t="shared" si="0"/>
        <v>1015.8974088394119</v>
      </c>
      <c r="H19" s="9" t="s">
        <v>39</v>
      </c>
      <c r="I19" s="9" t="s">
        <v>40</v>
      </c>
      <c r="J19" s="9" t="s">
        <v>41</v>
      </c>
      <c r="K19" s="9" t="s">
        <v>42</v>
      </c>
      <c r="L19" s="11">
        <v>1250.5364506849314</v>
      </c>
      <c r="M19" s="11">
        <v>3876.6629971232878</v>
      </c>
      <c r="N19" s="11">
        <v>1938.3314985616439</v>
      </c>
      <c r="O19" s="11">
        <v>1958.9089508040192</v>
      </c>
      <c r="P19" s="11">
        <v>2884.9475934799993</v>
      </c>
      <c r="Q19" s="11">
        <v>4848.7166148401193</v>
      </c>
      <c r="R19" s="11">
        <f t="shared" si="2"/>
        <v>677.24533937339993</v>
      </c>
      <c r="S19" s="10">
        <f t="shared" si="1"/>
        <v>27224.669559830581</v>
      </c>
      <c r="T19" s="19">
        <v>4</v>
      </c>
    </row>
    <row r="20" spans="1:20" x14ac:dyDescent="0.25">
      <c r="A20" s="5">
        <v>12</v>
      </c>
      <c r="B20" s="6" t="s">
        <v>3</v>
      </c>
      <c r="C20" s="11">
        <v>31063.829508495004</v>
      </c>
      <c r="D20" s="11">
        <v>4967.24</v>
      </c>
      <c r="E20" s="11">
        <v>536.11675619699997</v>
      </c>
      <c r="F20" s="11">
        <v>392.55318796694036</v>
      </c>
      <c r="G20" s="11">
        <f t="shared" si="0"/>
        <v>928.66994416394027</v>
      </c>
      <c r="H20" s="9" t="s">
        <v>39</v>
      </c>
      <c r="I20" s="9" t="s">
        <v>40</v>
      </c>
      <c r="J20" s="9" t="s">
        <v>41</v>
      </c>
      <c r="K20" s="9" t="s">
        <v>42</v>
      </c>
      <c r="L20" s="11">
        <v>1147.189913013699</v>
      </c>
      <c r="M20" s="11">
        <v>3556.2887303424668</v>
      </c>
      <c r="N20" s="11">
        <v>1778.1443651712334</v>
      </c>
      <c r="O20" s="11">
        <v>1797.0212604708827</v>
      </c>
      <c r="P20" s="11">
        <v>2693.2092553960006</v>
      </c>
      <c r="Q20" s="11">
        <v>4495.0784563454035</v>
      </c>
      <c r="R20" s="11">
        <f t="shared" si="2"/>
        <v>621.27659016990015</v>
      </c>
      <c r="S20" s="10">
        <f>C20-D20-G20</f>
        <v>25167.919564331063</v>
      </c>
      <c r="T20" s="19">
        <v>4</v>
      </c>
    </row>
    <row r="21" spans="1:20" x14ac:dyDescent="0.25">
      <c r="A21" s="5">
        <v>13</v>
      </c>
      <c r="B21" s="6" t="s">
        <v>16</v>
      </c>
      <c r="C21" s="11">
        <v>28769.412599865002</v>
      </c>
      <c r="D21" s="11">
        <v>4477.1499999999996</v>
      </c>
      <c r="E21" s="11">
        <v>493.59298065000007</v>
      </c>
      <c r="F21" s="11">
        <v>363.55867292295153</v>
      </c>
      <c r="G21" s="11">
        <f t="shared" si="0"/>
        <v>857.15165357295155</v>
      </c>
      <c r="H21" s="9" t="s">
        <v>39</v>
      </c>
      <c r="I21" s="9" t="s">
        <v>40</v>
      </c>
      <c r="J21" s="9" t="s">
        <v>41</v>
      </c>
      <c r="K21" s="9" t="s">
        <v>42</v>
      </c>
      <c r="L21" s="11">
        <v>1062.4568979452056</v>
      </c>
      <c r="M21" s="11">
        <v>3293.6163836301371</v>
      </c>
      <c r="N21" s="11">
        <v>1646.8081918150685</v>
      </c>
      <c r="O21" s="11">
        <v>1664.2908138250671</v>
      </c>
      <c r="P21" s="11">
        <v>2536.0001457979997</v>
      </c>
      <c r="Q21" s="11">
        <v>4205.133305905515</v>
      </c>
      <c r="R21" s="11">
        <f t="shared" si="2"/>
        <v>575.38825199730002</v>
      </c>
      <c r="S21" s="10">
        <f>C21-D21-G21</f>
        <v>23435.11094629205</v>
      </c>
      <c r="T21" s="19">
        <v>12</v>
      </c>
    </row>
    <row r="22" spans="1:20" x14ac:dyDescent="0.25">
      <c r="A22" s="5">
        <v>14</v>
      </c>
      <c r="B22" s="6" t="s">
        <v>17</v>
      </c>
      <c r="C22" s="11">
        <v>23487.424770599999</v>
      </c>
      <c r="D22" s="11">
        <v>3348.92</v>
      </c>
      <c r="E22" s="11">
        <v>395.69243897699999</v>
      </c>
      <c r="F22" s="11">
        <v>296.81026508052736</v>
      </c>
      <c r="G22" s="11">
        <f t="shared" si="0"/>
        <v>692.50270405752735</v>
      </c>
      <c r="H22" s="9" t="s">
        <v>39</v>
      </c>
      <c r="I22" s="9" t="s">
        <v>40</v>
      </c>
      <c r="J22" s="9" t="s">
        <v>41</v>
      </c>
      <c r="K22" s="9" t="s">
        <v>42</v>
      </c>
      <c r="L22" s="11">
        <v>867.39263013698633</v>
      </c>
      <c r="M22" s="11">
        <v>2688.917153424658</v>
      </c>
      <c r="N22" s="11">
        <v>1344.458576712329</v>
      </c>
      <c r="O22" s="11">
        <v>1358.73143570197</v>
      </c>
      <c r="P22" s="11">
        <v>2174.0648099159998</v>
      </c>
      <c r="Q22" s="11">
        <v>3537.649227481274</v>
      </c>
      <c r="R22" s="11">
        <f t="shared" si="2"/>
        <v>469.74849541200001</v>
      </c>
      <c r="S22" s="10">
        <f t="shared" si="1"/>
        <v>19446.002066542471</v>
      </c>
      <c r="T22" s="19">
        <v>9</v>
      </c>
    </row>
    <row r="23" spans="1:20" x14ac:dyDescent="0.25">
      <c r="A23" s="5">
        <v>15</v>
      </c>
      <c r="B23" s="6" t="s">
        <v>18</v>
      </c>
      <c r="C23" s="11">
        <v>21284.221162049995</v>
      </c>
      <c r="D23" s="11">
        <v>2878.31</v>
      </c>
      <c r="E23" s="11">
        <v>354.85997847299996</v>
      </c>
      <c r="F23" s="11">
        <v>268.96841126015238</v>
      </c>
      <c r="G23" s="11">
        <f t="shared" si="0"/>
        <v>623.82838973315233</v>
      </c>
      <c r="H23" s="9" t="s">
        <v>39</v>
      </c>
      <c r="I23" s="9" t="s">
        <v>40</v>
      </c>
      <c r="J23" s="9" t="s">
        <v>41</v>
      </c>
      <c r="K23" s="9" t="s">
        <v>42</v>
      </c>
      <c r="L23" s="11">
        <v>786.02813013698619</v>
      </c>
      <c r="M23" s="11">
        <v>2436.6872034246571</v>
      </c>
      <c r="N23" s="11">
        <v>1218.3436017123286</v>
      </c>
      <c r="O23" s="11">
        <v>1231.2776159909197</v>
      </c>
      <c r="P23" s="11">
        <v>2023.1084407799997</v>
      </c>
      <c r="Q23" s="11">
        <v>3259.2306892775237</v>
      </c>
      <c r="R23" s="11">
        <f t="shared" si="2"/>
        <v>425.68442324099988</v>
      </c>
      <c r="S23" s="10">
        <f t="shared" si="1"/>
        <v>17782.08277231684</v>
      </c>
      <c r="T23" s="19">
        <v>19</v>
      </c>
    </row>
    <row r="24" spans="1:20" x14ac:dyDescent="0.25">
      <c r="A24" s="5">
        <v>16</v>
      </c>
      <c r="B24" s="6" t="s">
        <v>19</v>
      </c>
      <c r="C24" s="11">
        <v>17354.00102625</v>
      </c>
      <c r="D24" s="11">
        <v>2038.82</v>
      </c>
      <c r="E24" s="11">
        <v>282.01298188800001</v>
      </c>
      <c r="F24" s="11">
        <v>219.3022732426798</v>
      </c>
      <c r="G24" s="11">
        <f t="shared" si="0"/>
        <v>501.31525513067982</v>
      </c>
      <c r="H24" s="9" t="s">
        <v>39</v>
      </c>
      <c r="I24" s="9" t="s">
        <v>40</v>
      </c>
      <c r="J24" s="9" t="s">
        <v>41</v>
      </c>
      <c r="K24" s="9" t="s">
        <v>42</v>
      </c>
      <c r="L24" s="11">
        <v>640.88476027397269</v>
      </c>
      <c r="M24" s="11">
        <v>1986.7427568493154</v>
      </c>
      <c r="N24" s="11">
        <v>993.37137842465768</v>
      </c>
      <c r="O24" s="11">
        <v>1003.9170730664897</v>
      </c>
      <c r="P24" s="11">
        <v>1753.7953018899998</v>
      </c>
      <c r="Q24" s="11">
        <v>2762.5693091027979</v>
      </c>
      <c r="R24" s="11">
        <f t="shared" si="2"/>
        <v>347.08002052500001</v>
      </c>
      <c r="S24" s="10">
        <f t="shared" si="1"/>
        <v>14813.865771119321</v>
      </c>
      <c r="T24" s="19">
        <v>3</v>
      </c>
    </row>
    <row r="25" spans="1:20" x14ac:dyDescent="0.25">
      <c r="A25" s="5">
        <v>17</v>
      </c>
      <c r="B25" s="6" t="s">
        <v>20</v>
      </c>
      <c r="C25" s="7">
        <v>16247.369076749999</v>
      </c>
      <c r="D25" s="11">
        <v>1802.44</v>
      </c>
      <c r="E25" s="11">
        <v>261.506414334</v>
      </c>
      <c r="F25" s="11">
        <v>205.31778045619006</v>
      </c>
      <c r="G25" s="11">
        <f t="shared" si="0"/>
        <v>466.82419479019006</v>
      </c>
      <c r="H25" s="8" t="s">
        <v>39</v>
      </c>
      <c r="I25" s="9" t="s">
        <v>40</v>
      </c>
      <c r="J25" s="9" t="s">
        <v>41</v>
      </c>
      <c r="K25" s="9" t="s">
        <v>42</v>
      </c>
      <c r="L25" s="10">
        <v>600.01674657534249</v>
      </c>
      <c r="M25" s="11">
        <v>1860.0519143835618</v>
      </c>
      <c r="N25" s="11">
        <v>930.02595719178089</v>
      </c>
      <c r="O25" s="11">
        <v>939.89917275500352</v>
      </c>
      <c r="P25" s="11">
        <v>1677.9831430539998</v>
      </c>
      <c r="Q25" s="11">
        <v>2622.7243812379011</v>
      </c>
      <c r="R25" s="7">
        <f t="shared" si="2"/>
        <v>324.94738153499998</v>
      </c>
      <c r="S25" s="10">
        <f t="shared" si="1"/>
        <v>13978.104881959809</v>
      </c>
      <c r="T25" s="19">
        <v>2</v>
      </c>
    </row>
    <row r="26" spans="1:20" x14ac:dyDescent="0.25">
      <c r="A26" s="5">
        <v>18</v>
      </c>
      <c r="B26" s="6" t="s">
        <v>21</v>
      </c>
      <c r="C26" s="7">
        <v>13866.43367025</v>
      </c>
      <c r="D26" s="11">
        <v>1349.64</v>
      </c>
      <c r="E26" s="11">
        <v>217.37162356800002</v>
      </c>
      <c r="F26" s="11">
        <v>175.2299323398031</v>
      </c>
      <c r="G26" s="11">
        <f t="shared" si="0"/>
        <v>392.60155590780312</v>
      </c>
      <c r="H26" s="8" t="s">
        <v>39</v>
      </c>
      <c r="I26" s="9" t="s">
        <v>40</v>
      </c>
      <c r="J26" s="9" t="s">
        <v>41</v>
      </c>
      <c r="K26" s="9" t="s">
        <v>42</v>
      </c>
      <c r="L26" s="11">
        <v>512.08859589041106</v>
      </c>
      <c r="M26" s="11">
        <v>1587.4746472602744</v>
      </c>
      <c r="N26" s="11">
        <v>793.73732363013721</v>
      </c>
      <c r="O26" s="11">
        <v>802.16369026665427</v>
      </c>
      <c r="P26" s="11">
        <v>1514.8181590099998</v>
      </c>
      <c r="Q26" s="11">
        <v>2321.8459000740309</v>
      </c>
      <c r="R26" s="7">
        <f t="shared" si="2"/>
        <v>277.32867340500002</v>
      </c>
      <c r="S26" s="10">
        <f t="shared" si="1"/>
        <v>12124.192114342199</v>
      </c>
      <c r="T26" s="19">
        <v>8</v>
      </c>
    </row>
    <row r="27" spans="1:20" x14ac:dyDescent="0.25">
      <c r="A27" s="5">
        <v>19</v>
      </c>
      <c r="B27" s="6" t="s">
        <v>22</v>
      </c>
      <c r="C27" s="11">
        <v>10521.051752609997</v>
      </c>
      <c r="D27" s="11">
        <v>827.59</v>
      </c>
      <c r="E27" s="11">
        <v>155.37514070100002</v>
      </c>
      <c r="F27" s="11">
        <v>132.95438687373593</v>
      </c>
      <c r="G27" s="11">
        <f t="shared" si="0"/>
        <v>288.32952757473595</v>
      </c>
      <c r="H27" s="9" t="s">
        <v>39</v>
      </c>
      <c r="I27" s="9" t="s">
        <v>40</v>
      </c>
      <c r="J27" s="9" t="s">
        <v>41</v>
      </c>
      <c r="K27" s="9" t="s">
        <v>42</v>
      </c>
      <c r="L27" s="11">
        <v>388.54335205479447</v>
      </c>
      <c r="M27" s="11">
        <v>1204.484391369863</v>
      </c>
      <c r="N27" s="11">
        <v>602.24219568493152</v>
      </c>
      <c r="O27" s="11">
        <v>608.63563768865788</v>
      </c>
      <c r="P27" s="11">
        <v>1285.6190405319999</v>
      </c>
      <c r="Q27" s="11">
        <v>1899.0904454133592</v>
      </c>
      <c r="R27" s="11">
        <f t="shared" si="2"/>
        <v>210.42103505219995</v>
      </c>
      <c r="S27" s="10">
        <f t="shared" si="1"/>
        <v>9405.1322250352605</v>
      </c>
      <c r="T27" s="19">
        <v>0</v>
      </c>
    </row>
    <row r="28" spans="1:20" x14ac:dyDescent="0.25">
      <c r="A28" s="5">
        <v>20</v>
      </c>
      <c r="B28" s="6" t="s">
        <v>23</v>
      </c>
      <c r="C28" s="11">
        <v>8820</v>
      </c>
      <c r="D28" s="11">
        <v>642.52</v>
      </c>
      <c r="E28" s="11">
        <v>123.84240356400001</v>
      </c>
      <c r="F28" s="11">
        <v>111.4582191780822</v>
      </c>
      <c r="G28" s="11">
        <f t="shared" si="0"/>
        <v>235.30062274208223</v>
      </c>
      <c r="H28" s="9" t="s">
        <v>39</v>
      </c>
      <c r="I28" s="9" t="s">
        <v>40</v>
      </c>
      <c r="J28" s="9" t="s">
        <v>41</v>
      </c>
      <c r="K28" s="9" t="s">
        <v>42</v>
      </c>
      <c r="L28" s="11">
        <v>325.7233635670645</v>
      </c>
      <c r="M28" s="11">
        <v>1009.7424270579</v>
      </c>
      <c r="N28" s="11">
        <v>504.87121352895002</v>
      </c>
      <c r="O28" s="11">
        <v>510.23095890410968</v>
      </c>
      <c r="P28" s="11">
        <v>1169.0434668739999</v>
      </c>
      <c r="Q28" s="11">
        <v>1684.1287684568219</v>
      </c>
      <c r="R28" s="11">
        <f t="shared" si="2"/>
        <v>176.4</v>
      </c>
      <c r="S28" s="10">
        <f t="shared" si="1"/>
        <v>7942.1793772579176</v>
      </c>
      <c r="T28" s="19">
        <v>3</v>
      </c>
    </row>
    <row r="29" spans="1:20" x14ac:dyDescent="0.25">
      <c r="A29" s="5">
        <v>21</v>
      </c>
      <c r="B29" s="6" t="s">
        <v>24</v>
      </c>
      <c r="C29" s="11">
        <v>7718.9255192700002</v>
      </c>
      <c r="D29" s="11">
        <v>522.72</v>
      </c>
      <c r="E29" s="11">
        <v>108.38194994999999</v>
      </c>
      <c r="F29" s="11">
        <v>97.543956048309241</v>
      </c>
      <c r="G29" s="11">
        <f t="shared" si="0"/>
        <v>205.92590599830925</v>
      </c>
      <c r="H29" s="9" t="s">
        <v>39</v>
      </c>
      <c r="I29" s="9" t="s">
        <v>40</v>
      </c>
      <c r="J29" s="9" t="s">
        <v>41</v>
      </c>
      <c r="K29" s="9" t="s">
        <v>42</v>
      </c>
      <c r="L29" s="11">
        <v>285.06058767123289</v>
      </c>
      <c r="M29" s="11">
        <v>883.68782178082211</v>
      </c>
      <c r="N29" s="11">
        <v>441.84391089041105</v>
      </c>
      <c r="O29" s="11">
        <v>446.53455435448234</v>
      </c>
      <c r="P29" s="11">
        <v>972.61701823199985</v>
      </c>
      <c r="Q29" s="11">
        <v>1419.1524663345233</v>
      </c>
      <c r="R29" s="11">
        <f t="shared" si="2"/>
        <v>154.37851038540001</v>
      </c>
      <c r="S29" s="10">
        <f t="shared" si="1"/>
        <v>6990.2796132716903</v>
      </c>
      <c r="T29" s="19">
        <v>0</v>
      </c>
    </row>
    <row r="30" spans="1:20" x14ac:dyDescent="0.25">
      <c r="A30" s="5">
        <v>22</v>
      </c>
      <c r="B30" s="6" t="s">
        <v>8</v>
      </c>
      <c r="C30" s="11">
        <v>41056.380669464997</v>
      </c>
      <c r="D30" s="11">
        <v>7313.76</v>
      </c>
      <c r="E30" s="11">
        <v>721.31826277499999</v>
      </c>
      <c r="F30" s="11">
        <v>518.82892010385558</v>
      </c>
      <c r="G30" s="11">
        <f t="shared" si="0"/>
        <v>1240.1471828788556</v>
      </c>
      <c r="H30" s="9" t="s">
        <v>39</v>
      </c>
      <c r="I30" s="9" t="s">
        <v>40</v>
      </c>
      <c r="J30" s="9" t="s">
        <v>41</v>
      </c>
      <c r="K30" s="9" t="s">
        <v>42</v>
      </c>
      <c r="L30" s="11">
        <v>1516.2156924657534</v>
      </c>
      <c r="M30" s="11">
        <v>4700.2686466438354</v>
      </c>
      <c r="N30" s="11">
        <v>2350.1343233219177</v>
      </c>
      <c r="O30" s="11">
        <v>2375.0835009198727</v>
      </c>
      <c r="P30" s="11">
        <v>3377.8936130480001</v>
      </c>
      <c r="Q30" s="11">
        <v>5757.8357777145575</v>
      </c>
      <c r="R30" s="11">
        <f t="shared" si="2"/>
        <v>821.1276133893</v>
      </c>
      <c r="S30" s="10">
        <f t="shared" si="1"/>
        <v>32502.473486586139</v>
      </c>
      <c r="T30" s="19">
        <v>8</v>
      </c>
    </row>
    <row r="31" spans="1:20" x14ac:dyDescent="0.25">
      <c r="A31" s="5">
        <v>23</v>
      </c>
      <c r="B31" s="6" t="s">
        <v>9</v>
      </c>
      <c r="C31" s="11">
        <v>33862.266968669996</v>
      </c>
      <c r="D31" s="11">
        <v>5621.7</v>
      </c>
      <c r="E31" s="11">
        <v>587.980405023</v>
      </c>
      <c r="F31" s="11">
        <v>427.91700381641192</v>
      </c>
      <c r="G31" s="11">
        <f t="shared" si="0"/>
        <v>1015.8974088394119</v>
      </c>
      <c r="H31" s="9" t="s">
        <v>39</v>
      </c>
      <c r="I31" s="9" t="s">
        <v>40</v>
      </c>
      <c r="J31" s="9" t="s">
        <v>41</v>
      </c>
      <c r="K31" s="9" t="s">
        <v>42</v>
      </c>
      <c r="L31" s="11">
        <v>1250.5364506849314</v>
      </c>
      <c r="M31" s="11">
        <v>3876.6629971232878</v>
      </c>
      <c r="N31" s="11">
        <v>1938.3314985616439</v>
      </c>
      <c r="O31" s="11">
        <v>1958.9089508040192</v>
      </c>
      <c r="P31" s="11">
        <v>2884.9475934799993</v>
      </c>
      <c r="Q31" s="11">
        <v>5757.8357777145575</v>
      </c>
      <c r="R31" s="11">
        <f t="shared" si="2"/>
        <v>677.24533937339993</v>
      </c>
      <c r="S31" s="10">
        <f t="shared" si="1"/>
        <v>27224.669559830581</v>
      </c>
      <c r="T31" s="19">
        <v>8</v>
      </c>
    </row>
    <row r="32" spans="1:20" x14ac:dyDescent="0.25">
      <c r="T32" s="1">
        <f>SUM(T9:T31)</f>
        <v>132</v>
      </c>
    </row>
  </sheetData>
  <mergeCells count="1">
    <mergeCell ref="A1:S1"/>
  </mergeCells>
  <pageMargins left="0.70866141732283472" right="0.70866141732283472" top="0.74803149606299213" bottom="0.74803149606299213" header="0.31496062992125984" footer="0.31496062992125984"/>
  <pageSetup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Remuneración 2025</vt:lpstr>
      <vt:lpstr>Remuneración Eventual 2025</vt:lpstr>
      <vt:lpstr>Remuneración CDJE 2025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LauraDavila</dc:creator>
  <cp:lastModifiedBy>Yolanda Medrano</cp:lastModifiedBy>
  <cp:lastPrinted>2025-02-11T22:34:23Z</cp:lastPrinted>
  <dcterms:created xsi:type="dcterms:W3CDTF">2017-08-31T04:03:06Z</dcterms:created>
  <dcterms:modified xsi:type="dcterms:W3CDTF">2025-05-02T22:31:56Z</dcterms:modified>
</cp:coreProperties>
</file>